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Предложение" sheetId="1" r:id="rId1"/>
    <sheet name="Приложение № 1" sheetId="2" r:id="rId2"/>
    <sheet name="Приложение № 2" sheetId="3" r:id="rId3"/>
    <sheet name="Приложение № 5" sheetId="4" r:id="rId4"/>
  </sheets>
  <externalReferences>
    <externalReference r:id="rId7"/>
  </externalReferences>
  <definedNames>
    <definedName name="sub_10211" localSheetId="2">'Приложение № 2'!$B$46</definedName>
    <definedName name="sub_10222" localSheetId="2">'Приложение № 2'!$B$47</definedName>
    <definedName name="sub_10223" localSheetId="2">'Приложение № 2'!$B$48</definedName>
    <definedName name="sub_10241" localSheetId="2">'Приложение № 2'!$B$26</definedName>
  </definedNames>
  <calcPr fullCalcOnLoad="1"/>
</workbook>
</file>

<file path=xl/sharedStrings.xml><?xml version="1.0" encoding="utf-8"?>
<sst xmlns="http://schemas.openxmlformats.org/spreadsheetml/2006/main" count="270" uniqueCount="168">
  <si>
    <t>N п/п</t>
  </si>
  <si>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</si>
  <si>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</si>
  <si>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</si>
  <si>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</si>
  <si>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</si>
  <si>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</si>
  <si>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</si>
  <si>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</si>
  <si>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</si>
  <si>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</si>
  <si>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</si>
  <si>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</si>
  <si>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</si>
  <si>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</si>
  <si>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</si>
  <si>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</si>
  <si>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</si>
  <si>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</si>
  <si>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</si>
  <si>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</si>
  <si>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</si>
  <si>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t>Расчетный объем услуг в части управления технологическими режимами*(2)</t>
  </si>
  <si>
    <t>МВт</t>
  </si>
  <si>
    <t>3.2.</t>
  </si>
  <si>
    <t>Расчетный объем услуг в части обеспечения надежности*(2)</t>
  </si>
  <si>
    <t>МВт∙ч</t>
  </si>
  <si>
    <t>3.3.</t>
  </si>
  <si>
    <t>Заявленная мощность*(3)</t>
  </si>
  <si>
    <t>3.4.</t>
  </si>
  <si>
    <t>Объем полезного отпуска электроэнергии - всего*(3)</t>
  </si>
  <si>
    <t>тыс. кВт∙ч</t>
  </si>
  <si>
    <t>3.5.</t>
  </si>
  <si>
    <t>Объем полезного отпуска электроэнергии населению и приравненным к нему категориям потребителей*(3)</t>
  </si>
  <si>
    <t>3.6.</t>
  </si>
  <si>
    <t>Норматив потерь электрической энергии (с указанием реквизитов приказа Минэнерго России, которым утверждены нормативы)*(3)</t>
  </si>
  <si>
    <t>3.7.</t>
  </si>
  <si>
    <t>3.8.</t>
  </si>
  <si>
    <t>Суммарный объем производства и потребления электрической энергии участниками оптового рынка электрической энергии*(4)</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</si>
  <si>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</si>
  <si>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</si>
  <si>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</si>
  <si>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</si>
  <si>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</si>
  <si>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</si>
  <si>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</si>
  <si>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</si>
  <si>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</si>
  <si>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</si>
  <si>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</si>
  <si>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</si>
  <si>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</si>
  <si>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</si>
  <si>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</si>
  <si>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Объем условных единиц*(3)</t>
  </si>
  <si>
    <t>у.е.</t>
  </si>
  <si>
    <t>Операционные расходы на условную единицу*(3)</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</si>
  <si>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</si>
  <si>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</si>
  <si>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</si>
  <si>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</si>
  <si>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</si>
  <si>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</si>
  <si>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</si>
  <si>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</si>
  <si>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</si>
  <si>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</si>
  <si>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</si>
  <si>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</si>
  <si>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</si>
  <si>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</si>
  <si>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</si>
  <si>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</si>
  <si>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</si>
  <si>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</si>
  <si>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</si>
  <si>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</si>
  <si>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услуги по передаче электрической энергии (мощности)</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</si>
  <si>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</si>
  <si>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</si>
  <si>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</si>
  <si>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</si>
  <si>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</si>
  <si>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</si>
  <si>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</si>
  <si>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</si>
  <si>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</si>
  <si>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</si>
  <si>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</si>
  <si>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</si>
  <si>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</si>
  <si>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</si>
  <si>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</si>
  <si>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</si>
  <si>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</si>
  <si>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</si>
  <si>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</si>
  <si>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</si>
  <si>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</si>
  <si>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</si>
  <si>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</si>
  <si>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</si>
  <si>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</si>
  <si>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</si>
  <si>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</si>
  <si>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</si>
  <si>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4.4.2.</t>
  </si>
  <si>
    <t>тариф на тепловую энергию</t>
  </si>
  <si>
    <t>4.5.</t>
  </si>
  <si>
    <t>средний тариф на теплоноситель, в том числе:</t>
  </si>
  <si>
    <t>руб./куб. метра</t>
  </si>
  <si>
    <t>вода</t>
  </si>
  <si>
    <t>пар</t>
  </si>
  <si>
    <t>руб./МВт в мес.</t>
  </si>
  <si>
    <t>руб./Гкал/ч в месяц</t>
  </si>
  <si>
    <t>* Базовый период - год, предшествующий расчетному периоду регулирования.</t>
  </si>
  <si>
    <t>Приложение N 5</t>
  </si>
  <si>
    <t>к предложению о размере цен</t>
  </si>
  <si>
    <t>(тарифов), долгосрочных</t>
  </si>
  <si>
    <t>параметров регулирования</t>
  </si>
  <si>
    <t>*(1) Базовый период - год, предшествующий расчетному периоду регулирования.</t>
  </si>
  <si>
    <t>*(2) Заполняются организацией, осуществляющей оперативно-диспетчерское управление в электроэнергетике.</t>
  </si>
  <si>
    <t>*(3) Заполняются сетевыми организациями, осуществляющими передачу электрической энергии (мощности) по электрическим сетям.</t>
  </si>
  <si>
    <t>*(4) Заполняются коммерческим оператором оптового рынка электрической энергии (мощности).</t>
  </si>
  <si>
    <t>Расходы, связанные с производством и реализацией*(2, 4) подконтрольные расходы*(3) - всего</t>
  </si>
  <si>
    <t>Расходы, за исключением указанных в подпункте 4.1*(2, 4); неподконтрольные расходы*(3) - всего*(3)</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</si>
  <si>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</si>
  <si>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Приложение N 2</t>
  </si>
  <si>
    <t>ПРЕДЛОЖЕНИЕ</t>
  </si>
  <si>
    <t>о размере цен (тарифов), долгосрочных параметров регулирования</t>
  </si>
  <si>
    <t>(расчетный период регулирования)</t>
  </si>
  <si>
    <t>(полное и сокращенное наименование юридического лица)</t>
  </si>
  <si>
    <t>Приложение N 1</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</si>
  <si>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</si>
  <si>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</si>
  <si>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</si>
  <si>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</si>
  <si>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</si>
  <si>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</si>
  <si>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</si>
  <si>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</si>
  <si>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</si>
  <si>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</si>
  <si>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</si>
  <si>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t>
  </si>
  <si>
    <t>Фактические показатели за год, предшествующий базовому периоду, 2013 г.</t>
  </si>
  <si>
    <t>Показатели, утвержденные на базовый период*, 2014 г.</t>
  </si>
  <si>
    <t>Предложения на расчетный период регулирования, 2015 г.</t>
  </si>
  <si>
    <r>
      <t>1,2 - 2,5 кг/см</t>
    </r>
    <r>
      <rPr>
        <vertAlign val="superscript"/>
        <sz val="12"/>
        <color indexed="8"/>
        <rFont val="Times New Roman"/>
        <family val="1"/>
      </rPr>
      <t>2</t>
    </r>
  </si>
  <si>
    <r>
      <t>2,5 - 7,0 кг/см</t>
    </r>
    <r>
      <rPr>
        <vertAlign val="superscript"/>
        <sz val="12"/>
        <color indexed="8"/>
        <rFont val="Times New Roman"/>
        <family val="1"/>
      </rPr>
      <t>2</t>
    </r>
  </si>
  <si>
    <r>
      <t>7,0 - 13,0 кг/см</t>
    </r>
    <r>
      <rPr>
        <vertAlign val="superscript"/>
        <sz val="12"/>
        <color indexed="8"/>
        <rFont val="Times New Roman"/>
        <family val="1"/>
      </rPr>
      <t>2</t>
    </r>
  </si>
  <si>
    <r>
      <t>&gt; 13 кг/см</t>
    </r>
    <r>
      <rPr>
        <vertAlign val="superscript"/>
        <sz val="12"/>
        <color indexed="8"/>
        <rFont val="Times New Roman"/>
        <family val="1"/>
      </rPr>
      <t>2</t>
    </r>
  </si>
  <si>
    <r>
      <t xml:space="preserve">(вид цены (тарифа) на </t>
    </r>
    <r>
      <rPr>
        <b/>
        <u val="single"/>
        <sz val="12"/>
        <color indexed="8"/>
        <rFont val="Times New Roman"/>
        <family val="1"/>
      </rPr>
      <t>2015-2019</t>
    </r>
    <r>
      <rPr>
        <b/>
        <sz val="12"/>
        <color indexed="8"/>
        <rFont val="Times New Roman"/>
        <family val="1"/>
      </rPr>
      <t xml:space="preserve"> год</t>
    </r>
  </si>
  <si>
    <t>Предложения на расчетный период регулирования, 2016 г.</t>
  </si>
  <si>
    <t>Предложения на расчетный период регулирования, 2017 г.</t>
  </si>
  <si>
    <t>Предложения на расчетный период регулирования, 2018 г.</t>
  </si>
  <si>
    <t>Предложения на расчетный период регулирования, 2019 г.</t>
  </si>
  <si>
    <t>Реквизиты программы энергоэффективности (кем утверждена, дата утверждения, номер приказа)*(3)</t>
  </si>
  <si>
    <t>Раздел 3. Цены (тарифы) по регулируемым видам деятельности организации</t>
  </si>
  <si>
    <t xml:space="preserve"> - </t>
  </si>
  <si>
    <t>Федеральное государственное автономное образовательное учреждение высшего образования "Национальный исследовательский Томский политехнический университет"</t>
  </si>
  <si>
    <t>ФГАОУ ВО НИ ТПУ</t>
  </si>
  <si>
    <t>г. Томск, пр.Ленина, 30</t>
  </si>
  <si>
    <t>Чубик Петр Савельевич</t>
  </si>
  <si>
    <t xml:space="preserve"> tpu@tpu.ru</t>
  </si>
  <si>
    <t>(382-2) 56-38-65</t>
  </si>
  <si>
    <t>(382-2) 70-17-79</t>
  </si>
  <si>
    <t>3,97                                    (от 30.11.2011г.)</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</si>
</sst>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
    <numFmt numFmtId="186" formatCode="#,##0.000"/>
  </numFmts>
  <fonts count="48">
    <font>
      <sz val="13"/>
      <color theme="1"/>
      <name val="Times New Roman"/>
      <family val="2"/>
    </font>
    <font>
      <sz val="13"/>
      <color indexed="8"/>
      <name val="Times New Roman"/>
      <family val="2"/>
    </font>
    <font>
      <b/>
      <sz val="12"/>
      <name val="Times New Roman"/>
      <family val="1"/>
    </font>
    <font>
      <sz val="12"/>
      <name val="Times New Roman"/>
      <family val="1"/>
    </font>
    <font>
      <b/>
      <sz val="12"/>
      <color indexed="8"/>
      <name val="Times New Roman"/>
      <family val="1"/>
    </font>
    <font>
      <b/>
      <u val="single"/>
      <sz val="12"/>
      <color indexed="8"/>
      <name val="Times New Roman"/>
      <family val="1"/>
    </font>
    <font>
      <vertAlign val="superscript"/>
      <sz val="12"/>
      <color indexed="8"/>
      <name val="Times New Roman"/>
      <family val="1"/>
    </font>
    <font>
      <sz val="13"/>
      <color indexed="9"/>
      <name val="Times New Roman"/>
      <family val="2"/>
    </font>
    <font>
      <sz val="13"/>
      <color indexed="62"/>
      <name val="Times New Roman"/>
      <family val="2"/>
    </font>
    <font>
      <b/>
      <sz val="13"/>
      <color indexed="63"/>
      <name val="Times New Roman"/>
      <family val="2"/>
    </font>
    <font>
      <b/>
      <sz val="13"/>
      <color indexed="52"/>
      <name val="Times New Roman"/>
      <family val="2"/>
    </font>
    <font>
      <u val="single"/>
      <sz val="13"/>
      <color indexed="12"/>
      <name val="Times New Roman"/>
      <family val="2"/>
    </font>
    <font>
      <b/>
      <sz val="15"/>
      <color indexed="56"/>
      <name val="Times New Roman"/>
      <family val="2"/>
    </font>
    <font>
      <b/>
      <sz val="13"/>
      <color indexed="56"/>
      <name val="Times New Roman"/>
      <family val="2"/>
    </font>
    <font>
      <b/>
      <sz val="11"/>
      <color indexed="56"/>
      <name val="Times New Roman"/>
      <family val="2"/>
    </font>
    <font>
      <b/>
      <sz val="13"/>
      <color indexed="8"/>
      <name val="Times New Roman"/>
      <family val="2"/>
    </font>
    <font>
      <b/>
      <sz val="13"/>
      <color indexed="9"/>
      <name val="Times New Roman"/>
      <family val="2"/>
    </font>
    <font>
      <b/>
      <sz val="18"/>
      <color indexed="56"/>
      <name val="Cambria"/>
      <family val="2"/>
    </font>
    <font>
      <sz val="13"/>
      <color indexed="60"/>
      <name val="Times New Roman"/>
      <family val="2"/>
    </font>
    <font>
      <u val="single"/>
      <sz val="13"/>
      <color indexed="20"/>
      <name val="Times New Roman"/>
      <family val="2"/>
    </font>
    <font>
      <sz val="13"/>
      <color indexed="20"/>
      <name val="Times New Roman"/>
      <family val="2"/>
    </font>
    <font>
      <i/>
      <sz val="13"/>
      <color indexed="23"/>
      <name val="Times New Roman"/>
      <family val="2"/>
    </font>
    <font>
      <sz val="13"/>
      <color indexed="52"/>
      <name val="Times New Roman"/>
      <family val="2"/>
    </font>
    <font>
      <sz val="13"/>
      <color indexed="10"/>
      <name val="Times New Roman"/>
      <family val="2"/>
    </font>
    <font>
      <sz val="13"/>
      <color indexed="17"/>
      <name val="Times New Roman"/>
      <family val="2"/>
    </font>
    <font>
      <sz val="12"/>
      <color indexed="8"/>
      <name val="Times New Roman"/>
      <family val="1"/>
    </font>
    <font>
      <sz val="12"/>
      <color indexed="8"/>
      <name val="Calibri"/>
      <family val="2"/>
    </font>
    <font>
      <sz val="13"/>
      <color theme="0"/>
      <name val="Times New Roman"/>
      <family val="2"/>
    </font>
    <font>
      <sz val="13"/>
      <color rgb="FF3F3F76"/>
      <name val="Times New Roman"/>
      <family val="2"/>
    </font>
    <font>
      <b/>
      <sz val="13"/>
      <color rgb="FF3F3F3F"/>
      <name val="Times New Roman"/>
      <family val="2"/>
    </font>
    <font>
      <b/>
      <sz val="13"/>
      <color rgb="FFFA7D00"/>
      <name val="Times New Roman"/>
      <family val="2"/>
    </font>
    <font>
      <u val="single"/>
      <sz val="13"/>
      <color theme="10"/>
      <name val="Times New Roman"/>
      <family val="2"/>
    </font>
    <font>
      <b/>
      <sz val="15"/>
      <color theme="3"/>
      <name val="Times New Roman"/>
      <family val="2"/>
    </font>
    <font>
      <b/>
      <sz val="13"/>
      <color theme="3"/>
      <name val="Times New Roman"/>
      <family val="2"/>
    </font>
    <font>
      <b/>
      <sz val="11"/>
      <color theme="3"/>
      <name val="Times New Roman"/>
      <family val="2"/>
    </font>
    <font>
      <b/>
      <sz val="13"/>
      <color theme="1"/>
      <name val="Times New Roman"/>
      <family val="2"/>
    </font>
    <font>
      <b/>
      <sz val="13"/>
      <color theme="0"/>
      <name val="Times New Roman"/>
      <family val="2"/>
    </font>
    <font>
      <b/>
      <sz val="18"/>
      <color theme="3"/>
      <name val="Cambria"/>
      <family val="2"/>
    </font>
    <font>
      <sz val="13"/>
      <color rgb="FF9C6500"/>
      <name val="Times New Roman"/>
      <family val="2"/>
    </font>
    <font>
      <u val="single"/>
      <sz val="13"/>
      <color theme="11"/>
      <name val="Times New Roman"/>
      <family val="2"/>
    </font>
    <font>
      <sz val="13"/>
      <color rgb="FF9C0006"/>
      <name val="Times New Roman"/>
      <family val="2"/>
    </font>
    <font>
      <i/>
      <sz val="13"/>
      <color rgb="FF7F7F7F"/>
      <name val="Times New Roman"/>
      <family val="2"/>
    </font>
    <font>
      <sz val="13"/>
      <color rgb="FFFA7D00"/>
      <name val="Times New Roman"/>
      <family val="2"/>
    </font>
    <font>
      <sz val="13"/>
      <color rgb="FFFF0000"/>
      <name val="Times New Roman"/>
      <family val="2"/>
    </font>
    <font>
      <sz val="13"/>
      <color rgb="FF006100"/>
      <name val="Times New Roman"/>
      <family val="2"/>
    </font>
    <font>
      <sz val="12"/>
      <color theme="1"/>
      <name val="Times New Roman"/>
      <family val="1"/>
    </font>
    <font>
      <b/>
      <sz val="12"/>
      <color theme="1"/>
      <name val="Times New Roman"/>
      <family val="1"/>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51">
    <xf numFmtId="0" fontId="0" fillId="0" borderId="0" xfId="0" applyAlignment="1">
      <alignment/>
    </xf>
    <xf numFmtId="0" fontId="45" fillId="0" borderId="10" xfId="0" applyFont="1" applyBorder="1" applyAlignment="1">
      <alignment horizontal="justify" vertical="top" wrapText="1"/>
    </xf>
    <xf numFmtId="0" fontId="45" fillId="0" borderId="0" xfId="0" applyFont="1" applyAlignment="1">
      <alignment wrapText="1"/>
    </xf>
    <xf numFmtId="0" fontId="45" fillId="0" borderId="0" xfId="0" applyFont="1" applyAlignment="1">
      <alignment horizontal="left" vertical="center"/>
    </xf>
    <xf numFmtId="0" fontId="45" fillId="0" borderId="0" xfId="0" applyFont="1" applyAlignment="1">
      <alignment vertical="center"/>
    </xf>
    <xf numFmtId="0" fontId="45" fillId="0" borderId="10" xfId="0" applyFont="1" applyBorder="1" applyAlignment="1">
      <alignment horizontal="left" vertical="top" wrapText="1"/>
    </xf>
    <xf numFmtId="0" fontId="3" fillId="0" borderId="10" xfId="0" applyFont="1" applyBorder="1" applyAlignment="1">
      <alignment horizontal="left" vertical="top" wrapText="1"/>
    </xf>
    <xf numFmtId="0" fontId="2" fillId="0" borderId="0" xfId="0" applyFont="1" applyAlignment="1">
      <alignment horizontal="right" vertical="center"/>
    </xf>
    <xf numFmtId="0" fontId="46" fillId="0" borderId="0" xfId="0" applyFont="1" applyAlignment="1">
      <alignment horizontal="right" vertical="center"/>
    </xf>
    <xf numFmtId="0" fontId="46" fillId="0" borderId="0" xfId="0" applyFont="1" applyAlignment="1">
      <alignment/>
    </xf>
    <xf numFmtId="0" fontId="45" fillId="0" borderId="0" xfId="0" applyFont="1" applyAlignment="1">
      <alignment/>
    </xf>
    <xf numFmtId="0" fontId="2" fillId="0" borderId="0" xfId="0" applyFont="1" applyAlignment="1">
      <alignment horizontal="right"/>
    </xf>
    <xf numFmtId="0" fontId="46" fillId="0" borderId="0" xfId="0" applyFont="1" applyAlignment="1">
      <alignment horizontal="right"/>
    </xf>
    <xf numFmtId="0" fontId="31" fillId="0" borderId="0" xfId="42" applyAlignment="1" applyProtection="1">
      <alignment/>
      <protection/>
    </xf>
    <xf numFmtId="0" fontId="47" fillId="0" borderId="10" xfId="0" applyFont="1" applyBorder="1" applyAlignment="1">
      <alignment horizontal="center" vertical="center" wrapText="1"/>
    </xf>
    <xf numFmtId="10" fontId="45" fillId="0" borderId="10" xfId="0" applyNumberFormat="1" applyFont="1" applyBorder="1" applyAlignment="1">
      <alignment horizontal="center" vertical="center" wrapText="1"/>
    </xf>
    <xf numFmtId="0" fontId="45" fillId="0" borderId="10" xfId="0" applyFont="1" applyBorder="1" applyAlignment="1">
      <alignment horizontal="center" vertical="center" wrapText="1"/>
    </xf>
    <xf numFmtId="0" fontId="46" fillId="0" borderId="0" xfId="0" applyFont="1" applyAlignment="1">
      <alignment horizontal="center"/>
    </xf>
    <xf numFmtId="0" fontId="45" fillId="0" borderId="10" xfId="0" applyFont="1" applyBorder="1" applyAlignment="1">
      <alignment horizontal="center" vertical="top" wrapText="1"/>
    </xf>
    <xf numFmtId="0" fontId="45" fillId="0" borderId="10" xfId="0" applyFont="1" applyBorder="1" applyAlignment="1">
      <alignment horizontal="center" vertical="center" wrapText="1"/>
    </xf>
    <xf numFmtId="0" fontId="45" fillId="0" borderId="10" xfId="0" applyFont="1" applyBorder="1" applyAlignment="1">
      <alignment horizontal="left" vertical="top" wrapText="1"/>
    </xf>
    <xf numFmtId="0" fontId="45" fillId="0" borderId="10" xfId="0" applyFont="1" applyBorder="1" applyAlignment="1">
      <alignment horizontal="center" vertical="center" wrapText="1"/>
    </xf>
    <xf numFmtId="0" fontId="45" fillId="0" borderId="10" xfId="0" applyFont="1" applyBorder="1" applyAlignment="1">
      <alignment vertical="top" wrapText="1"/>
    </xf>
    <xf numFmtId="0" fontId="45" fillId="0" borderId="10" xfId="0" applyFont="1" applyBorder="1" applyAlignment="1">
      <alignment wrapText="1"/>
    </xf>
    <xf numFmtId="0" fontId="45" fillId="0" borderId="0" xfId="0" applyFont="1" applyBorder="1" applyAlignment="1">
      <alignment horizontal="center" vertical="top" wrapText="1"/>
    </xf>
    <xf numFmtId="0" fontId="45" fillId="0" borderId="0" xfId="0" applyFont="1" applyBorder="1" applyAlignment="1">
      <alignment vertical="top" wrapText="1"/>
    </xf>
    <xf numFmtId="0" fontId="45" fillId="0" borderId="0" xfId="0" applyFont="1" applyBorder="1" applyAlignment="1">
      <alignment horizontal="justify" vertical="top" wrapText="1"/>
    </xf>
    <xf numFmtId="0" fontId="45" fillId="0" borderId="0" xfId="0" applyFont="1" applyBorder="1" applyAlignment="1">
      <alignment wrapText="1"/>
    </xf>
    <xf numFmtId="0" fontId="45"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0" xfId="0" applyFont="1" applyBorder="1" applyAlignment="1">
      <alignment horizontal="left" vertical="center"/>
    </xf>
    <xf numFmtId="0" fontId="45" fillId="0" borderId="0" xfId="0" applyFont="1" applyBorder="1" applyAlignment="1">
      <alignment/>
    </xf>
    <xf numFmtId="0" fontId="45" fillId="0" borderId="10" xfId="0" applyFont="1" applyBorder="1" applyAlignment="1">
      <alignment horizontal="center" vertical="center" wrapText="1"/>
    </xf>
    <xf numFmtId="0" fontId="45" fillId="0" borderId="0" xfId="0" applyFont="1" applyAlignment="1">
      <alignment horizontal="left"/>
    </xf>
    <xf numFmtId="4" fontId="45" fillId="0" borderId="10" xfId="0" applyNumberFormat="1" applyFont="1" applyBorder="1" applyAlignment="1">
      <alignment horizontal="center" vertical="center" wrapText="1"/>
    </xf>
    <xf numFmtId="185" fontId="45" fillId="33" borderId="10" xfId="0" applyNumberFormat="1" applyFont="1" applyFill="1" applyBorder="1" applyAlignment="1">
      <alignment horizontal="center" vertical="center" wrapText="1"/>
    </xf>
    <xf numFmtId="185" fontId="45" fillId="0" borderId="10" xfId="0" applyNumberFormat="1" applyFont="1" applyBorder="1" applyAlignment="1">
      <alignment horizontal="center" vertical="center" wrapText="1"/>
    </xf>
    <xf numFmtId="4" fontId="45" fillId="0" borderId="10" xfId="0" applyNumberFormat="1" applyFont="1" applyFill="1" applyBorder="1" applyAlignment="1">
      <alignment horizontal="center" vertical="center" wrapText="1"/>
    </xf>
    <xf numFmtId="0" fontId="45" fillId="0" borderId="10" xfId="0" applyFont="1" applyBorder="1" applyAlignment="1">
      <alignment horizontal="center" vertical="center" wrapText="1"/>
    </xf>
    <xf numFmtId="0" fontId="45" fillId="0" borderId="0" xfId="0" applyFont="1" applyAlignment="1">
      <alignment wrapText="1" shrinkToFit="1"/>
    </xf>
    <xf numFmtId="2" fontId="45" fillId="0" borderId="10" xfId="0" applyNumberFormat="1" applyFont="1" applyBorder="1" applyAlignment="1">
      <alignment horizontal="center" vertical="center" wrapText="1"/>
    </xf>
    <xf numFmtId="0" fontId="46" fillId="0" borderId="0" xfId="0" applyFont="1" applyAlignment="1">
      <alignment horizontal="center"/>
    </xf>
    <xf numFmtId="0" fontId="45" fillId="0" borderId="11" xfId="0" applyFont="1" applyBorder="1" applyAlignment="1">
      <alignment horizontal="center" wrapText="1" shrinkToFit="1"/>
    </xf>
    <xf numFmtId="0" fontId="45" fillId="0" borderId="0" xfId="0" applyFont="1" applyAlignment="1">
      <alignment horizontal="center"/>
    </xf>
    <xf numFmtId="0" fontId="45" fillId="0" borderId="11" xfId="0" applyFont="1" applyBorder="1" applyAlignment="1">
      <alignment horizontal="center"/>
    </xf>
    <xf numFmtId="0" fontId="45" fillId="0" borderId="12" xfId="0" applyFont="1" applyBorder="1" applyAlignment="1">
      <alignment horizontal="center" vertical="top" wrapText="1"/>
    </xf>
    <xf numFmtId="0" fontId="45" fillId="0" borderId="13" xfId="0" applyFont="1" applyBorder="1" applyAlignment="1">
      <alignment horizontal="center" vertical="top" wrapText="1"/>
    </xf>
    <xf numFmtId="0" fontId="45" fillId="0" borderId="14" xfId="0" applyFont="1" applyBorder="1" applyAlignment="1">
      <alignment horizontal="center" vertical="top" wrapText="1"/>
    </xf>
    <xf numFmtId="0" fontId="46" fillId="0" borderId="0" xfId="0" applyFont="1" applyAlignment="1">
      <alignment horizontal="center" wrapText="1"/>
    </xf>
    <xf numFmtId="0" fontId="45" fillId="0" borderId="10" xfId="0" applyFont="1" applyBorder="1" applyAlignment="1">
      <alignment horizontal="center" vertical="center" wrapText="1"/>
    </xf>
    <xf numFmtId="0" fontId="2" fillId="0" borderId="0" xfId="0" applyFont="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AppData\Local\Temp\&#1042;&#1088;&#1077;&#1084;&#1077;&#1085;&#1085;&#1099;&#1077;%20&#1092;&#1072;&#1081;&#1083;&#1099;%20&#1048;&#1085;&#1090;&#1077;&#1088;&#1085;&#1077;&#1090;&#1072;\Content.Outlook\XKN51JX2\2._&#1053;&#1086;&#1074;.&#1057;&#1084;&#1077;&#1090;&#1072;_2015&#1075;._&#1053;&#1048;%20&#1058;&#1055;&#105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1.16. (2)"/>
      <sheetName val="Заголовок"/>
      <sheetName val="Анкета"/>
      <sheetName val="Т.1.1."/>
      <sheetName val="Т.1.2."/>
      <sheetName val="Т.1.4."/>
      <sheetName val="Т.1.5."/>
      <sheetName val="Т.1.6."/>
      <sheetName val="Смета"/>
      <sheetName val="Смета факт 2013"/>
      <sheetName val="смета 20-ка"/>
      <sheetName val="Смета пятилетка"/>
      <sheetName val="Смета ДПР"/>
      <sheetName val="1 к 1.15"/>
      <sheetName val="2 к 1.15."/>
      <sheetName val="4.1 к 1.15"/>
      <sheetName val="4.2 к 1.15"/>
      <sheetName val="5.1 к 1.15."/>
      <sheetName val="5.2 к 1.15."/>
      <sheetName val="5.3 к 1.15."/>
      <sheetName val="5.4 к 1.15."/>
      <sheetName val="6 к 1.15."/>
      <sheetName val="7 к 1.15."/>
      <sheetName val="8 к 1.15."/>
      <sheetName val="Т.1.16."/>
      <sheetName val="Т1.16"/>
      <sheetName val="П1.16"/>
      <sheetName val="П1.17"/>
      <sheetName val="1 к 1.17."/>
      <sheetName val="2 к 1.17."/>
      <sheetName val="1.21."/>
      <sheetName val="П1. к 1.21."/>
      <sheetName val="П2. к1.21."/>
      <sheetName val="Инструмент и хозтов."/>
      <sheetName val="Канцелярия"/>
      <sheetName val="налог на имущество"/>
      <sheetName val="Амортизация"/>
      <sheetName val="мед.осмотр"/>
      <sheetName val="прибыль"/>
      <sheetName val="налог на прибыль"/>
      <sheetName val="зарплата"/>
      <sheetName val="реестр потери"/>
    </sheetNames>
    <sheetDataSet>
      <sheetData sheetId="10">
        <row r="30">
          <cell r="E30">
            <v>15878.576486256428</v>
          </cell>
        </row>
        <row r="32">
          <cell r="E32">
            <v>14322.08937679904</v>
          </cell>
        </row>
      </sheetData>
      <sheetData sheetId="11">
        <row r="12">
          <cell r="H12">
            <v>1.03752</v>
          </cell>
          <cell r="I12">
            <v>1.04049</v>
          </cell>
          <cell r="J12">
            <v>1.0345499999999999</v>
          </cell>
          <cell r="K12">
            <v>1.0296</v>
          </cell>
        </row>
        <row r="58">
          <cell r="H58">
            <v>160.2675264693346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3:I10"/>
  <sheetViews>
    <sheetView tabSelected="1" zoomScalePageLayoutView="0" workbookViewId="0" topLeftCell="A1">
      <selection activeCell="B10" sqref="B10:I10"/>
    </sheetView>
  </sheetViews>
  <sheetFormatPr defaultColWidth="8.88671875" defaultRowHeight="16.5"/>
  <cols>
    <col min="1" max="1" width="3.4453125" style="10" customWidth="1"/>
    <col min="2" max="16384" width="8.88671875" style="10" customWidth="1"/>
  </cols>
  <sheetData>
    <row r="3" spans="2:9" ht="15.75">
      <c r="B3" s="41" t="s">
        <v>128</v>
      </c>
      <c r="C3" s="41"/>
      <c r="D3" s="41"/>
      <c r="E3" s="41"/>
      <c r="F3" s="41"/>
      <c r="G3" s="41"/>
      <c r="H3" s="41"/>
      <c r="I3" s="41"/>
    </row>
    <row r="4" spans="2:9" ht="15.75">
      <c r="B4" s="41" t="s">
        <v>129</v>
      </c>
      <c r="C4" s="41"/>
      <c r="D4" s="41"/>
      <c r="E4" s="41"/>
      <c r="F4" s="41"/>
      <c r="G4" s="41"/>
      <c r="H4" s="41"/>
      <c r="I4" s="41"/>
    </row>
    <row r="5" spans="2:9" ht="15.75">
      <c r="B5" s="41" t="s">
        <v>152</v>
      </c>
      <c r="C5" s="41"/>
      <c r="D5" s="41"/>
      <c r="E5" s="41"/>
      <c r="F5" s="41"/>
      <c r="G5" s="41"/>
      <c r="H5" s="41"/>
      <c r="I5" s="41"/>
    </row>
    <row r="6" spans="2:7" ht="15.75">
      <c r="B6" s="9"/>
      <c r="C6" s="9"/>
      <c r="E6" s="9" t="s">
        <v>130</v>
      </c>
      <c r="F6" s="9"/>
      <c r="G6" s="9"/>
    </row>
    <row r="8" spans="2:9" ht="31.5" customHeight="1">
      <c r="B8" s="42" t="s">
        <v>160</v>
      </c>
      <c r="C8" s="42"/>
      <c r="D8" s="42"/>
      <c r="E8" s="42"/>
      <c r="F8" s="42"/>
      <c r="G8" s="42"/>
      <c r="H8" s="42"/>
      <c r="I8" s="42"/>
    </row>
    <row r="9" spans="2:9" ht="15.75">
      <c r="B9" s="43" t="s">
        <v>131</v>
      </c>
      <c r="C9" s="43"/>
      <c r="D9" s="43"/>
      <c r="E9" s="43"/>
      <c r="F9" s="43"/>
      <c r="G9" s="43"/>
      <c r="H9" s="43"/>
      <c r="I9" s="43"/>
    </row>
    <row r="10" spans="2:9" ht="15.75">
      <c r="B10" s="44" t="s">
        <v>161</v>
      </c>
      <c r="C10" s="44"/>
      <c r="D10" s="44"/>
      <c r="E10" s="44"/>
      <c r="F10" s="44"/>
      <c r="G10" s="44"/>
      <c r="H10" s="44"/>
      <c r="I10" s="44"/>
    </row>
  </sheetData>
  <sheetProtection/>
  <mergeCells count="6">
    <mergeCell ref="B3:I3"/>
    <mergeCell ref="B4:I4"/>
    <mergeCell ref="B5:I5"/>
    <mergeCell ref="B8:I8"/>
    <mergeCell ref="B9:I9"/>
    <mergeCell ref="B10:I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F27"/>
  <sheetViews>
    <sheetView zoomScalePageLayoutView="0" workbookViewId="0" topLeftCell="A1">
      <selection activeCell="C6" sqref="C6"/>
    </sheetView>
  </sheetViews>
  <sheetFormatPr defaultColWidth="8.88671875" defaultRowHeight="16.5"/>
  <cols>
    <col min="1" max="1" width="3.3359375" style="10" customWidth="1"/>
    <col min="2" max="2" width="24.99609375" style="10" customWidth="1"/>
    <col min="3" max="3" width="40.99609375" style="10" customWidth="1"/>
    <col min="4" max="16384" width="8.88671875" style="10" customWidth="1"/>
  </cols>
  <sheetData>
    <row r="2" spans="3:4" ht="15.75">
      <c r="C2" s="11" t="s">
        <v>132</v>
      </c>
      <c r="D2" s="11"/>
    </row>
    <row r="3" spans="3:4" ht="15.75">
      <c r="C3" s="12" t="s">
        <v>117</v>
      </c>
      <c r="D3" s="12"/>
    </row>
    <row r="4" spans="3:4" ht="15.75">
      <c r="C4" s="11" t="s">
        <v>118</v>
      </c>
      <c r="D4" s="11"/>
    </row>
    <row r="5" spans="3:4" ht="15.75">
      <c r="C5" s="11" t="s">
        <v>119</v>
      </c>
      <c r="D5" s="11"/>
    </row>
    <row r="7" spans="2:6" ht="15.75">
      <c r="B7" s="41" t="s">
        <v>133</v>
      </c>
      <c r="C7" s="41"/>
      <c r="D7" s="17"/>
      <c r="E7" s="17"/>
      <c r="F7" s="17"/>
    </row>
    <row r="9" spans="2:3" ht="63">
      <c r="B9" s="10" t="s">
        <v>134</v>
      </c>
      <c r="C9" s="39" t="s">
        <v>160</v>
      </c>
    </row>
    <row r="11" spans="2:3" ht="15.75">
      <c r="B11" s="10" t="s">
        <v>135</v>
      </c>
      <c r="C11" s="10" t="s">
        <v>161</v>
      </c>
    </row>
    <row r="13" spans="2:3" ht="15.75">
      <c r="B13" s="10" t="s">
        <v>136</v>
      </c>
      <c r="C13" s="10" t="s">
        <v>162</v>
      </c>
    </row>
    <row r="15" spans="2:3" ht="15.75">
      <c r="B15" s="10" t="s">
        <v>137</v>
      </c>
      <c r="C15" s="10" t="s">
        <v>162</v>
      </c>
    </row>
    <row r="17" spans="2:3" ht="15.75">
      <c r="B17" s="10" t="s">
        <v>138</v>
      </c>
      <c r="C17" s="33">
        <v>7018007264</v>
      </c>
    </row>
    <row r="18" ht="15.75">
      <c r="C18" s="33"/>
    </row>
    <row r="19" spans="2:3" ht="15.75">
      <c r="B19" s="10" t="s">
        <v>139</v>
      </c>
      <c r="C19" s="33">
        <v>701701001</v>
      </c>
    </row>
    <row r="21" spans="2:3" ht="15.75">
      <c r="B21" s="10" t="s">
        <v>140</v>
      </c>
      <c r="C21" s="10" t="s">
        <v>163</v>
      </c>
    </row>
    <row r="23" spans="2:3" ht="16.5">
      <c r="B23" s="10" t="s">
        <v>141</v>
      </c>
      <c r="C23" s="13" t="s">
        <v>164</v>
      </c>
    </row>
    <row r="25" spans="2:3" ht="15.75">
      <c r="B25" s="10" t="s">
        <v>142</v>
      </c>
      <c r="C25" s="10" t="s">
        <v>166</v>
      </c>
    </row>
    <row r="27" spans="2:3" ht="15.75">
      <c r="B27" s="10" t="s">
        <v>143</v>
      </c>
      <c r="C27" s="10" t="s">
        <v>165</v>
      </c>
    </row>
  </sheetData>
  <sheetProtection/>
  <mergeCells count="1">
    <mergeCell ref="B7:C7"/>
  </mergeCells>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K49"/>
  <sheetViews>
    <sheetView zoomScalePageLayoutView="0" workbookViewId="0" topLeftCell="D1">
      <selection activeCell="K50" sqref="K50"/>
    </sheetView>
  </sheetViews>
  <sheetFormatPr defaultColWidth="8.88671875" defaultRowHeight="16.5"/>
  <cols>
    <col min="1" max="1" width="3.3359375" style="2" customWidth="1"/>
    <col min="2" max="2" width="4.77734375" style="2" customWidth="1"/>
    <col min="3" max="3" width="34.77734375" style="2" customWidth="1"/>
    <col min="4" max="4" width="11.5546875" style="2" customWidth="1"/>
    <col min="5" max="5" width="21.21484375" style="2" customWidth="1"/>
    <col min="6" max="6" width="20.6640625" style="2" customWidth="1"/>
    <col min="7" max="7" width="18.77734375" style="2" customWidth="1"/>
    <col min="8" max="8" width="19.5546875" style="2" customWidth="1"/>
    <col min="9" max="9" width="19.21484375" style="2" customWidth="1"/>
    <col min="10" max="11" width="19.10546875" style="2" customWidth="1"/>
    <col min="12" max="16384" width="8.88671875" style="2" customWidth="1"/>
  </cols>
  <sheetData>
    <row r="1" ht="15.75">
      <c r="K1" s="7" t="s">
        <v>127</v>
      </c>
    </row>
    <row r="2" ht="15.75">
      <c r="K2" s="8" t="s">
        <v>117</v>
      </c>
    </row>
    <row r="3" ht="15.75">
      <c r="K3" s="7" t="s">
        <v>118</v>
      </c>
    </row>
    <row r="4" ht="15.75">
      <c r="K4" s="7" t="s">
        <v>119</v>
      </c>
    </row>
    <row r="6" spans="2:11" ht="33" customHeight="1">
      <c r="B6" s="48" t="s">
        <v>126</v>
      </c>
      <c r="C6" s="48"/>
      <c r="D6" s="48"/>
      <c r="E6" s="48"/>
      <c r="F6" s="48"/>
      <c r="G6" s="48"/>
      <c r="H6" s="48"/>
      <c r="I6" s="48"/>
      <c r="J6" s="48"/>
      <c r="K6" s="48"/>
    </row>
    <row r="8" spans="2:11" ht="47.25">
      <c r="B8" s="16" t="s">
        <v>0</v>
      </c>
      <c r="C8" s="16" t="s">
        <v>1</v>
      </c>
      <c r="D8" s="16" t="s">
        <v>2</v>
      </c>
      <c r="E8" s="16" t="s">
        <v>145</v>
      </c>
      <c r="F8" s="19" t="s">
        <v>146</v>
      </c>
      <c r="G8" s="16" t="s">
        <v>147</v>
      </c>
      <c r="H8" s="21" t="s">
        <v>153</v>
      </c>
      <c r="I8" s="21" t="s">
        <v>154</v>
      </c>
      <c r="J8" s="21" t="s">
        <v>155</v>
      </c>
      <c r="K8" s="21" t="s">
        <v>156</v>
      </c>
    </row>
    <row r="9" spans="2:11" ht="31.5">
      <c r="B9" s="18" t="s">
        <v>3</v>
      </c>
      <c r="C9" s="5" t="s">
        <v>4</v>
      </c>
      <c r="D9" s="1"/>
      <c r="E9" s="1"/>
      <c r="F9" s="1"/>
      <c r="G9" s="1"/>
      <c r="H9" s="23"/>
      <c r="I9" s="23"/>
      <c r="J9" s="23"/>
      <c r="K9" s="23"/>
    </row>
    <row r="10" spans="2:11" ht="15.75">
      <c r="B10" s="18" t="s">
        <v>5</v>
      </c>
      <c r="C10" s="5" t="s">
        <v>6</v>
      </c>
      <c r="D10" s="18" t="s">
        <v>7</v>
      </c>
      <c r="E10" s="34">
        <v>6164174.69367</v>
      </c>
      <c r="F10" s="34">
        <f>E10*1.049</f>
        <v>6466219.2536598295</v>
      </c>
      <c r="G10" s="34">
        <f>F10*1.047</f>
        <v>6770131.558581841</v>
      </c>
      <c r="H10" s="34">
        <f>G10*1.043</f>
        <v>7061247.21560086</v>
      </c>
      <c r="I10" s="34">
        <f>H10*1.063</f>
        <v>7506105.790183714</v>
      </c>
      <c r="J10" s="34">
        <f>I10*1.04</f>
        <v>7806350.021791062</v>
      </c>
      <c r="K10" s="34">
        <f>J10*1.036</f>
        <v>8087378.622575541</v>
      </c>
    </row>
    <row r="11" spans="2:11" ht="15.75">
      <c r="B11" s="18" t="s">
        <v>8</v>
      </c>
      <c r="C11" s="5" t="s">
        <v>9</v>
      </c>
      <c r="D11" s="18" t="s">
        <v>7</v>
      </c>
      <c r="E11" s="34">
        <v>148113.25403</v>
      </c>
      <c r="F11" s="34">
        <f>E11*1.049</f>
        <v>155370.80347747</v>
      </c>
      <c r="G11" s="34">
        <f>F11*1.047</f>
        <v>162673.2312409111</v>
      </c>
      <c r="H11" s="34">
        <f>G11*1.043</f>
        <v>169668.18018427026</v>
      </c>
      <c r="I11" s="34">
        <f>H11*1.063</f>
        <v>180357.27553587928</v>
      </c>
      <c r="J11" s="34">
        <f>I11*1.04</f>
        <v>187571.56655731445</v>
      </c>
      <c r="K11" s="34">
        <f>J11*1.036</f>
        <v>194324.14295337777</v>
      </c>
    </row>
    <row r="12" spans="2:11" ht="31.5">
      <c r="B12" s="18" t="s">
        <v>10</v>
      </c>
      <c r="C12" s="5" t="s">
        <v>11</v>
      </c>
      <c r="D12" s="18" t="s">
        <v>7</v>
      </c>
      <c r="E12" s="34">
        <f>E11+460757.38872</f>
        <v>608870.64275</v>
      </c>
      <c r="F12" s="34">
        <f>E12*1.049</f>
        <v>638705.30424475</v>
      </c>
      <c r="G12" s="34">
        <f>F12*1.047</f>
        <v>668724.4535442531</v>
      </c>
      <c r="H12" s="34">
        <f>G12*1.043</f>
        <v>697479.605046656</v>
      </c>
      <c r="I12" s="34">
        <f>H12*1.063</f>
        <v>741420.8201645953</v>
      </c>
      <c r="J12" s="34">
        <f>I12*1.04</f>
        <v>771077.6529711791</v>
      </c>
      <c r="K12" s="34">
        <f>J12*1.036</f>
        <v>798836.4484781416</v>
      </c>
    </row>
    <row r="13" spans="2:11" ht="15.75">
      <c r="B13" s="18" t="s">
        <v>12</v>
      </c>
      <c r="C13" s="5" t="s">
        <v>13</v>
      </c>
      <c r="D13" s="18" t="s">
        <v>7</v>
      </c>
      <c r="E13" s="34">
        <v>-6823.75397</v>
      </c>
      <c r="F13" s="34">
        <f>E13*1.049</f>
        <v>-7158.117914529999</v>
      </c>
      <c r="G13" s="34">
        <f>F13*1.047</f>
        <v>-7494.549456512908</v>
      </c>
      <c r="H13" s="34">
        <f>G13*1.043</f>
        <v>-7816.815083142963</v>
      </c>
      <c r="I13" s="34">
        <f>H13*1.063</f>
        <v>-8309.27443338097</v>
      </c>
      <c r="J13" s="34">
        <f>I13*1.04</f>
        <v>-8641.645410716208</v>
      </c>
      <c r="K13" s="34">
        <f>J13*1.036</f>
        <v>-8952.744645501993</v>
      </c>
    </row>
    <row r="14" spans="2:11" ht="15.75">
      <c r="B14" s="18" t="s">
        <v>14</v>
      </c>
      <c r="C14" s="5" t="s">
        <v>15</v>
      </c>
      <c r="D14" s="1"/>
      <c r="E14" s="28"/>
      <c r="F14" s="28"/>
      <c r="G14" s="28"/>
      <c r="H14" s="28"/>
      <c r="I14" s="28"/>
      <c r="J14" s="28"/>
      <c r="K14" s="28"/>
    </row>
    <row r="15" spans="2:11" ht="64.5" customHeight="1">
      <c r="B15" s="18" t="s">
        <v>16</v>
      </c>
      <c r="C15" s="5" t="s">
        <v>17</v>
      </c>
      <c r="D15" s="14" t="s">
        <v>144</v>
      </c>
      <c r="E15" s="15">
        <f>E11/E10</f>
        <v>0.02402807535323386</v>
      </c>
      <c r="F15" s="15">
        <f aca="true" t="shared" si="0" ref="F15:K15">F11/F10</f>
        <v>0.02402807535323386</v>
      </c>
      <c r="G15" s="15">
        <f t="shared" si="0"/>
        <v>0.02402807535323386</v>
      </c>
      <c r="H15" s="15">
        <f t="shared" si="0"/>
        <v>0.02402807535323386</v>
      </c>
      <c r="I15" s="15">
        <f t="shared" si="0"/>
        <v>0.02402807535323386</v>
      </c>
      <c r="J15" s="15">
        <f t="shared" si="0"/>
        <v>0.02402807535323386</v>
      </c>
      <c r="K15" s="15">
        <f t="shared" si="0"/>
        <v>0.02402807535323386</v>
      </c>
    </row>
    <row r="16" spans="2:11" ht="31.5">
      <c r="B16" s="18" t="s">
        <v>19</v>
      </c>
      <c r="C16" s="5" t="s">
        <v>20</v>
      </c>
      <c r="D16" s="1"/>
      <c r="E16" s="28"/>
      <c r="F16" s="28"/>
      <c r="G16" s="28"/>
      <c r="H16" s="28"/>
      <c r="I16" s="28"/>
      <c r="J16" s="28"/>
      <c r="K16" s="28"/>
    </row>
    <row r="17" spans="2:11" ht="34.5" customHeight="1">
      <c r="B17" s="18" t="s">
        <v>21</v>
      </c>
      <c r="C17" s="20" t="s">
        <v>22</v>
      </c>
      <c r="D17" s="18" t="s">
        <v>23</v>
      </c>
      <c r="E17" s="28"/>
      <c r="F17" s="28"/>
      <c r="G17" s="28"/>
      <c r="H17" s="28"/>
      <c r="I17" s="28"/>
      <c r="J17" s="28"/>
      <c r="K17" s="28"/>
    </row>
    <row r="18" spans="2:11" ht="30.75" customHeight="1">
      <c r="B18" s="18" t="s">
        <v>24</v>
      </c>
      <c r="C18" s="20" t="s">
        <v>25</v>
      </c>
      <c r="D18" s="18" t="s">
        <v>26</v>
      </c>
      <c r="E18" s="28"/>
      <c r="F18" s="28"/>
      <c r="G18" s="28"/>
      <c r="H18" s="28"/>
      <c r="I18" s="28"/>
      <c r="J18" s="28"/>
      <c r="K18" s="28"/>
    </row>
    <row r="19" spans="2:11" ht="15.75">
      <c r="B19" s="18" t="s">
        <v>27</v>
      </c>
      <c r="C19" s="20" t="s">
        <v>28</v>
      </c>
      <c r="D19" s="18" t="s">
        <v>23</v>
      </c>
      <c r="E19" s="34">
        <f>4.9137</f>
        <v>4.9137</v>
      </c>
      <c r="F19" s="34">
        <v>5.4994</v>
      </c>
      <c r="G19" s="34">
        <v>4.937</v>
      </c>
      <c r="H19" s="34">
        <v>4.9605</v>
      </c>
      <c r="I19" s="34">
        <v>4.9841</v>
      </c>
      <c r="J19" s="34">
        <v>5.0078</v>
      </c>
      <c r="K19" s="34">
        <v>5.0316</v>
      </c>
    </row>
    <row r="20" spans="2:11" ht="31.5">
      <c r="B20" s="18" t="s">
        <v>29</v>
      </c>
      <c r="C20" s="20" t="s">
        <v>30</v>
      </c>
      <c r="D20" s="16" t="s">
        <v>31</v>
      </c>
      <c r="E20" s="34">
        <v>15102.7338</v>
      </c>
      <c r="F20" s="34">
        <v>16905.6973</v>
      </c>
      <c r="G20" s="34">
        <v>15177.0924</v>
      </c>
      <c r="H20" s="34">
        <v>15249.2755</v>
      </c>
      <c r="I20" s="34">
        <v>15321.8018</v>
      </c>
      <c r="J20" s="34">
        <v>15394.6731</v>
      </c>
      <c r="K20" s="34">
        <v>15467.891</v>
      </c>
    </row>
    <row r="21" spans="2:11" ht="47.25">
      <c r="B21" s="18" t="s">
        <v>32</v>
      </c>
      <c r="C21" s="20" t="s">
        <v>33</v>
      </c>
      <c r="D21" s="16" t="s">
        <v>31</v>
      </c>
      <c r="E21" s="34">
        <v>0</v>
      </c>
      <c r="F21" s="34">
        <v>0</v>
      </c>
      <c r="G21" s="34">
        <v>0</v>
      </c>
      <c r="H21" s="34">
        <v>0</v>
      </c>
      <c r="I21" s="34">
        <v>0</v>
      </c>
      <c r="J21" s="34">
        <v>0</v>
      </c>
      <c r="K21" s="34">
        <v>0</v>
      </c>
    </row>
    <row r="22" spans="2:11" ht="61.5" customHeight="1">
      <c r="B22" s="18" t="s">
        <v>34</v>
      </c>
      <c r="C22" s="20" t="s">
        <v>35</v>
      </c>
      <c r="D22" s="14" t="s">
        <v>144</v>
      </c>
      <c r="E22" s="34" t="s">
        <v>167</v>
      </c>
      <c r="F22" s="34">
        <v>3.97</v>
      </c>
      <c r="G22" s="34">
        <v>3.97</v>
      </c>
      <c r="H22" s="34">
        <v>3.97</v>
      </c>
      <c r="I22" s="34">
        <v>3.97</v>
      </c>
      <c r="J22" s="34">
        <v>3.97</v>
      </c>
      <c r="K22" s="34">
        <v>3.97</v>
      </c>
    </row>
    <row r="23" spans="2:11" ht="60.75" customHeight="1">
      <c r="B23" s="18" t="s">
        <v>36</v>
      </c>
      <c r="C23" s="20" t="s">
        <v>157</v>
      </c>
      <c r="D23" s="1"/>
      <c r="E23" s="28"/>
      <c r="F23" s="28"/>
      <c r="G23" s="28"/>
      <c r="H23" s="28"/>
      <c r="I23" s="28"/>
      <c r="J23" s="28"/>
      <c r="K23" s="28"/>
    </row>
    <row r="24" spans="2:11" ht="67.5" customHeight="1">
      <c r="B24" s="18" t="s">
        <v>37</v>
      </c>
      <c r="C24" s="20" t="s">
        <v>38</v>
      </c>
      <c r="D24" s="18" t="s">
        <v>26</v>
      </c>
      <c r="E24" s="28"/>
      <c r="F24" s="28"/>
      <c r="G24" s="28"/>
      <c r="H24" s="28"/>
      <c r="I24" s="28"/>
      <c r="J24" s="28"/>
      <c r="K24" s="28"/>
    </row>
    <row r="25" spans="2:11" ht="47.25" customHeight="1">
      <c r="B25" s="18" t="s">
        <v>39</v>
      </c>
      <c r="C25" s="5" t="s">
        <v>40</v>
      </c>
      <c r="D25" s="1"/>
      <c r="E25" s="28">
        <v>1348.99</v>
      </c>
      <c r="F25" s="28">
        <v>669.77</v>
      </c>
      <c r="G25" s="28">
        <v>774.7</v>
      </c>
      <c r="H25" s="28">
        <v>798.03</v>
      </c>
      <c r="I25" s="28">
        <v>819.39</v>
      </c>
      <c r="J25" s="28">
        <v>846.15</v>
      </c>
      <c r="K25" s="28">
        <v>869.8</v>
      </c>
    </row>
    <row r="26" spans="2:11" ht="50.25" customHeight="1">
      <c r="B26" s="45" t="s">
        <v>41</v>
      </c>
      <c r="C26" s="6" t="s">
        <v>124</v>
      </c>
      <c r="D26" s="18" t="s">
        <v>7</v>
      </c>
      <c r="E26" s="35">
        <v>1259</v>
      </c>
      <c r="F26" s="36">
        <v>540.94</v>
      </c>
      <c r="G26" s="36">
        <v>629.84</v>
      </c>
      <c r="H26" s="36">
        <v>653.47</v>
      </c>
      <c r="I26" s="36">
        <v>679.93</v>
      </c>
      <c r="J26" s="36">
        <v>703.42</v>
      </c>
      <c r="K26" s="36">
        <v>724.24</v>
      </c>
    </row>
    <row r="27" spans="2:11" ht="15.75">
      <c r="B27" s="46"/>
      <c r="C27" s="5" t="s">
        <v>42</v>
      </c>
      <c r="D27" s="1"/>
      <c r="E27" s="36"/>
      <c r="F27" s="36"/>
      <c r="G27" s="36"/>
      <c r="H27" s="36"/>
      <c r="I27" s="36"/>
      <c r="J27" s="36"/>
      <c r="K27" s="36"/>
    </row>
    <row r="28" spans="2:11" ht="15.75">
      <c r="B28" s="46"/>
      <c r="C28" s="5" t="s">
        <v>43</v>
      </c>
      <c r="D28" s="1"/>
      <c r="E28" s="36">
        <v>294.73</v>
      </c>
      <c r="F28" s="36">
        <v>306.93</v>
      </c>
      <c r="G28" s="36">
        <v>333.61</v>
      </c>
      <c r="H28" s="36">
        <f>G28*'[1]Смета пятилетка'!$H$12</f>
        <v>346.1270472</v>
      </c>
      <c r="I28" s="36">
        <f>H28*'[1]Смета пятилетка'!$I$12</f>
        <v>360.141731341128</v>
      </c>
      <c r="J28" s="36">
        <f>I28*'[1]Смета пятилетка'!$J$12</f>
        <v>372.5846281589639</v>
      </c>
      <c r="K28" s="36">
        <f>J28*'[1]Смета пятилетка'!$K$12</f>
        <v>383.61313315246923</v>
      </c>
    </row>
    <row r="29" spans="2:11" ht="15.75">
      <c r="B29" s="46"/>
      <c r="C29" s="5" t="s">
        <v>44</v>
      </c>
      <c r="D29" s="1"/>
      <c r="E29" s="36">
        <v>0</v>
      </c>
      <c r="F29" s="36">
        <v>0</v>
      </c>
      <c r="G29" s="36">
        <v>0</v>
      </c>
      <c r="H29" s="36">
        <v>0</v>
      </c>
      <c r="I29" s="36">
        <v>0</v>
      </c>
      <c r="J29" s="36">
        <v>0</v>
      </c>
      <c r="K29" s="36">
        <v>0</v>
      </c>
    </row>
    <row r="30" spans="2:11" ht="15.75">
      <c r="B30" s="47"/>
      <c r="C30" s="5" t="s">
        <v>45</v>
      </c>
      <c r="D30" s="1"/>
      <c r="E30" s="36">
        <v>96.73</v>
      </c>
      <c r="F30" s="36">
        <v>32.82</v>
      </c>
      <c r="G30" s="36">
        <v>44.23</v>
      </c>
      <c r="H30" s="36">
        <f>G30*'[1]Смета пятилетка'!$H$12</f>
        <v>45.8895096</v>
      </c>
      <c r="I30" s="36">
        <f>H30*'[1]Смета пятилетка'!$I$12</f>
        <v>47.74757584370399</v>
      </c>
      <c r="J30" s="36">
        <f>I30*'[1]Смета пятилетка'!$J$12</f>
        <v>49.39725458910396</v>
      </c>
      <c r="K30" s="36">
        <f>J30*'[1]Смета пятилетка'!$K$12</f>
        <v>50.85941332494144</v>
      </c>
    </row>
    <row r="31" spans="2:11" ht="47.25">
      <c r="B31" s="18" t="s">
        <v>46</v>
      </c>
      <c r="C31" s="6" t="s">
        <v>125</v>
      </c>
      <c r="D31" s="18" t="s">
        <v>7</v>
      </c>
      <c r="E31" s="36">
        <v>89.99</v>
      </c>
      <c r="F31" s="36">
        <v>128.83</v>
      </c>
      <c r="G31" s="36">
        <v>144.86</v>
      </c>
      <c r="H31" s="36">
        <f>'[1]Смета пятилетка'!$H$58/'[1]смета 20-ка'!$E$30*'[1]смета 20-ка'!$E$32</f>
        <v>144.5574066591581</v>
      </c>
      <c r="I31" s="36">
        <v>139.49</v>
      </c>
      <c r="J31" s="36">
        <v>142.73</v>
      </c>
      <c r="K31" s="36">
        <v>145.6</v>
      </c>
    </row>
    <row r="32" spans="2:11" ht="31.5">
      <c r="B32" s="18" t="s">
        <v>47</v>
      </c>
      <c r="C32" s="5" t="s">
        <v>48</v>
      </c>
      <c r="D32" s="18" t="s">
        <v>7</v>
      </c>
      <c r="E32" s="36">
        <v>0</v>
      </c>
      <c r="F32" s="36">
        <v>0</v>
      </c>
      <c r="G32" s="36">
        <v>0</v>
      </c>
      <c r="H32" s="36">
        <v>0</v>
      </c>
      <c r="I32" s="36">
        <v>0</v>
      </c>
      <c r="J32" s="36">
        <v>0</v>
      </c>
      <c r="K32" s="36">
        <v>0</v>
      </c>
    </row>
    <row r="33" spans="2:11" ht="31.5">
      <c r="B33" s="18" t="s">
        <v>49</v>
      </c>
      <c r="C33" s="5" t="s">
        <v>50</v>
      </c>
      <c r="D33" s="18" t="s">
        <v>7</v>
      </c>
      <c r="E33" s="36">
        <v>0</v>
      </c>
      <c r="F33" s="36">
        <v>0</v>
      </c>
      <c r="G33" s="36">
        <v>0</v>
      </c>
      <c r="H33" s="36">
        <v>0</v>
      </c>
      <c r="I33" s="36">
        <v>0</v>
      </c>
      <c r="J33" s="36">
        <v>0</v>
      </c>
      <c r="K33" s="36">
        <v>0</v>
      </c>
    </row>
    <row r="34" spans="2:11" ht="46.5" customHeight="1">
      <c r="B34" s="45" t="s">
        <v>51</v>
      </c>
      <c r="C34" s="5" t="s">
        <v>52</v>
      </c>
      <c r="D34" s="1"/>
      <c r="E34" s="32" t="s">
        <v>159</v>
      </c>
      <c r="F34" s="32" t="s">
        <v>159</v>
      </c>
      <c r="G34" s="32" t="s">
        <v>159</v>
      </c>
      <c r="H34" s="32" t="s">
        <v>159</v>
      </c>
      <c r="I34" s="32" t="s">
        <v>159</v>
      </c>
      <c r="J34" s="32" t="s">
        <v>159</v>
      </c>
      <c r="K34" s="32" t="s">
        <v>159</v>
      </c>
    </row>
    <row r="35" spans="2:11" ht="15.75">
      <c r="B35" s="46"/>
      <c r="C35" s="5" t="s">
        <v>53</v>
      </c>
      <c r="D35" s="1"/>
      <c r="E35" s="28"/>
      <c r="F35" s="28"/>
      <c r="G35" s="28"/>
      <c r="H35" s="28"/>
      <c r="I35" s="28"/>
      <c r="J35" s="28"/>
      <c r="K35" s="28"/>
    </row>
    <row r="36" spans="2:11" ht="15.75">
      <c r="B36" s="46"/>
      <c r="C36" s="20" t="s">
        <v>54</v>
      </c>
      <c r="D36" s="18" t="s">
        <v>55</v>
      </c>
      <c r="E36" s="28">
        <v>164.21</v>
      </c>
      <c r="F36" s="38">
        <v>164.21</v>
      </c>
      <c r="G36" s="38">
        <v>164.21</v>
      </c>
      <c r="H36" s="38">
        <v>164.21</v>
      </c>
      <c r="I36" s="38">
        <v>164.21</v>
      </c>
      <c r="J36" s="38">
        <v>164.21</v>
      </c>
      <c r="K36" s="38">
        <v>164.21</v>
      </c>
    </row>
    <row r="37" spans="2:11" ht="31.5">
      <c r="B37" s="47"/>
      <c r="C37" s="20" t="s">
        <v>56</v>
      </c>
      <c r="D37" s="18" t="s">
        <v>57</v>
      </c>
      <c r="E37" s="37">
        <f>E26/E36</f>
        <v>7.667011753242798</v>
      </c>
      <c r="F37" s="37">
        <f aca="true" t="shared" si="1" ref="F37:K37">F26/F36</f>
        <v>3.2941964557578713</v>
      </c>
      <c r="G37" s="37">
        <f t="shared" si="1"/>
        <v>3.8355763960781926</v>
      </c>
      <c r="H37" s="37">
        <f t="shared" si="1"/>
        <v>3.979477498325315</v>
      </c>
      <c r="I37" s="37">
        <f t="shared" si="1"/>
        <v>4.140612630168686</v>
      </c>
      <c r="J37" s="37">
        <f t="shared" si="1"/>
        <v>4.283661165580658</v>
      </c>
      <c r="K37" s="37">
        <f t="shared" si="1"/>
        <v>4.410450033493697</v>
      </c>
    </row>
    <row r="38" spans="2:11" ht="49.5" customHeight="1">
      <c r="B38" s="18" t="s">
        <v>58</v>
      </c>
      <c r="C38" s="5" t="s">
        <v>59</v>
      </c>
      <c r="D38" s="1"/>
      <c r="E38" s="28"/>
      <c r="F38" s="28"/>
      <c r="G38" s="28"/>
      <c r="H38" s="28"/>
      <c r="I38" s="28"/>
      <c r="J38" s="28"/>
      <c r="K38" s="28"/>
    </row>
    <row r="39" spans="2:11" ht="15.75">
      <c r="B39" s="18" t="s">
        <v>60</v>
      </c>
      <c r="C39" s="5" t="s">
        <v>61</v>
      </c>
      <c r="D39" s="18" t="s">
        <v>62</v>
      </c>
      <c r="E39" s="28">
        <v>2.7</v>
      </c>
      <c r="F39" s="29"/>
      <c r="G39" s="28">
        <v>3.09</v>
      </c>
      <c r="H39" s="38">
        <v>3.09</v>
      </c>
      <c r="I39" s="38">
        <v>3.09</v>
      </c>
      <c r="J39" s="38">
        <v>3.09</v>
      </c>
      <c r="K39" s="38">
        <v>3.09</v>
      </c>
    </row>
    <row r="40" spans="2:11" ht="31.5">
      <c r="B40" s="18" t="s">
        <v>63</v>
      </c>
      <c r="C40" s="5" t="s">
        <v>64</v>
      </c>
      <c r="D40" s="18" t="s">
        <v>65</v>
      </c>
      <c r="E40" s="36">
        <f>E28/12/E39</f>
        <v>9.096604938271605</v>
      </c>
      <c r="F40" s="36" t="s">
        <v>159</v>
      </c>
      <c r="G40" s="36">
        <f>G28/12/G39</f>
        <v>8.997033441208199</v>
      </c>
      <c r="H40" s="36">
        <f>H28/12/H39</f>
        <v>9.334602135922331</v>
      </c>
      <c r="I40" s="36">
        <f>I28/12/I39</f>
        <v>9.712560176405825</v>
      </c>
      <c r="J40" s="36">
        <f>J28/12/J39</f>
        <v>10.048129130500644</v>
      </c>
      <c r="K40" s="36">
        <f>K28/12/K39</f>
        <v>10.345553752763463</v>
      </c>
    </row>
    <row r="41" spans="2:11" ht="33" customHeight="1">
      <c r="B41" s="45" t="s">
        <v>66</v>
      </c>
      <c r="C41" s="5" t="s">
        <v>67</v>
      </c>
      <c r="D41" s="1"/>
      <c r="E41" s="32" t="s">
        <v>159</v>
      </c>
      <c r="F41" s="32" t="s">
        <v>159</v>
      </c>
      <c r="G41" s="32" t="s">
        <v>159</v>
      </c>
      <c r="H41" s="32" t="s">
        <v>159</v>
      </c>
      <c r="I41" s="32" t="s">
        <v>159</v>
      </c>
      <c r="J41" s="32" t="s">
        <v>159</v>
      </c>
      <c r="K41" s="32" t="s">
        <v>159</v>
      </c>
    </row>
    <row r="42" spans="2:11" ht="15.75">
      <c r="B42" s="46"/>
      <c r="C42" s="5" t="s">
        <v>53</v>
      </c>
      <c r="D42" s="1"/>
      <c r="E42" s="28"/>
      <c r="F42" s="28"/>
      <c r="G42" s="28"/>
      <c r="H42" s="28"/>
      <c r="I42" s="28"/>
      <c r="J42" s="28"/>
      <c r="K42" s="28"/>
    </row>
    <row r="43" spans="2:11" ht="30.75" customHeight="1">
      <c r="B43" s="46"/>
      <c r="C43" s="5" t="s">
        <v>68</v>
      </c>
      <c r="D43" s="18" t="s">
        <v>7</v>
      </c>
      <c r="E43" s="38" t="s">
        <v>159</v>
      </c>
      <c r="F43" s="38" t="s">
        <v>159</v>
      </c>
      <c r="G43" s="38" t="s">
        <v>159</v>
      </c>
      <c r="H43" s="38" t="s">
        <v>159</v>
      </c>
      <c r="I43" s="38" t="s">
        <v>159</v>
      </c>
      <c r="J43" s="38" t="s">
        <v>159</v>
      </c>
      <c r="K43" s="38" t="s">
        <v>159</v>
      </c>
    </row>
    <row r="44" spans="2:11" ht="50.25" customHeight="1">
      <c r="B44" s="47"/>
      <c r="C44" s="5" t="s">
        <v>69</v>
      </c>
      <c r="D44" s="18" t="s">
        <v>7</v>
      </c>
      <c r="E44" s="34">
        <f>E12-E33</f>
        <v>608870.64275</v>
      </c>
      <c r="F44" s="34">
        <f aca="true" t="shared" si="2" ref="F44:K44">F12-F33</f>
        <v>638705.30424475</v>
      </c>
      <c r="G44" s="34">
        <f t="shared" si="2"/>
        <v>668724.4535442531</v>
      </c>
      <c r="H44" s="34">
        <f t="shared" si="2"/>
        <v>697479.605046656</v>
      </c>
      <c r="I44" s="34">
        <f t="shared" si="2"/>
        <v>741420.8201645953</v>
      </c>
      <c r="J44" s="34">
        <f t="shared" si="2"/>
        <v>771077.6529711791</v>
      </c>
      <c r="K44" s="34">
        <f t="shared" si="2"/>
        <v>798836.4484781416</v>
      </c>
    </row>
    <row r="46" spans="2:3" ht="15.75">
      <c r="B46" s="30" t="s">
        <v>120</v>
      </c>
      <c r="C46" s="27"/>
    </row>
    <row r="47" ht="15.75">
      <c r="B47" s="3" t="s">
        <v>121</v>
      </c>
    </row>
    <row r="48" ht="15.75">
      <c r="B48" s="3" t="s">
        <v>122</v>
      </c>
    </row>
    <row r="49" ht="15.75">
      <c r="B49" s="4" t="s">
        <v>123</v>
      </c>
    </row>
  </sheetData>
  <sheetProtection/>
  <mergeCells count="4">
    <mergeCell ref="B41:B44"/>
    <mergeCell ref="B34:B37"/>
    <mergeCell ref="B26:B30"/>
    <mergeCell ref="B6:K6"/>
  </mergeCells>
  <printOptions/>
  <pageMargins left="0.5118110236220472" right="0.11811023622047245" top="0.15748031496062992" bottom="0.15748031496062992" header="0.31496062992125984" footer="0.31496062992125984"/>
  <pageSetup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dimension ref="B1:R47"/>
  <sheetViews>
    <sheetView zoomScalePageLayoutView="0" workbookViewId="0" topLeftCell="A4">
      <selection activeCell="K21" sqref="K21"/>
    </sheetView>
  </sheetViews>
  <sheetFormatPr defaultColWidth="8.88671875" defaultRowHeight="16.5"/>
  <cols>
    <col min="1" max="1" width="3.3359375" style="2" customWidth="1"/>
    <col min="2" max="2" width="4.77734375" style="2" customWidth="1"/>
    <col min="3" max="3" width="37.10546875" style="2" customWidth="1"/>
    <col min="4" max="4" width="11.21484375" style="2" customWidth="1"/>
    <col min="5" max="8" width="8.88671875" style="2" customWidth="1"/>
    <col min="9" max="9" width="9.5546875" style="2" customWidth="1"/>
    <col min="10" max="10" width="9.21484375" style="2" customWidth="1"/>
    <col min="11" max="11" width="9.6640625" style="2" customWidth="1"/>
    <col min="12" max="12" width="9.21484375" style="2" customWidth="1"/>
    <col min="13" max="13" width="9.5546875" style="2" customWidth="1"/>
    <col min="14" max="14" width="9.10546875" style="2" customWidth="1"/>
    <col min="15" max="15" width="9.4453125" style="2" customWidth="1"/>
    <col min="16" max="16" width="9.3359375" style="2" customWidth="1"/>
    <col min="17" max="18" width="9.4453125" style="2" customWidth="1"/>
    <col min="19" max="16384" width="8.88671875" style="2" customWidth="1"/>
  </cols>
  <sheetData>
    <row r="1" ht="15.75">
      <c r="R1" s="7" t="s">
        <v>116</v>
      </c>
    </row>
    <row r="2" ht="15.75">
      <c r="R2" s="7" t="s">
        <v>117</v>
      </c>
    </row>
    <row r="3" ht="15.75">
      <c r="R3" s="7" t="s">
        <v>118</v>
      </c>
    </row>
    <row r="4" ht="15.75">
      <c r="R4" s="7" t="s">
        <v>119</v>
      </c>
    </row>
    <row r="6" spans="2:18" ht="16.5" customHeight="1">
      <c r="B6" s="50" t="s">
        <v>158</v>
      </c>
      <c r="C6" s="50"/>
      <c r="D6" s="50"/>
      <c r="E6" s="50"/>
      <c r="F6" s="50"/>
      <c r="G6" s="50"/>
      <c r="H6" s="50"/>
      <c r="I6" s="50"/>
      <c r="J6" s="50"/>
      <c r="K6" s="50"/>
      <c r="L6" s="50"/>
      <c r="M6" s="50"/>
      <c r="N6" s="50"/>
      <c r="O6" s="50"/>
      <c r="P6" s="50"/>
      <c r="Q6" s="50"/>
      <c r="R6" s="50"/>
    </row>
    <row r="8" spans="2:18" ht="78.75" customHeight="1">
      <c r="B8" s="49" t="s">
        <v>0</v>
      </c>
      <c r="C8" s="49" t="s">
        <v>1</v>
      </c>
      <c r="D8" s="49" t="s">
        <v>2</v>
      </c>
      <c r="E8" s="49" t="s">
        <v>145</v>
      </c>
      <c r="F8" s="49"/>
      <c r="G8" s="49" t="s">
        <v>146</v>
      </c>
      <c r="H8" s="49"/>
      <c r="I8" s="49" t="s">
        <v>147</v>
      </c>
      <c r="J8" s="49"/>
      <c r="K8" s="49" t="s">
        <v>153</v>
      </c>
      <c r="L8" s="49"/>
      <c r="M8" s="49" t="s">
        <v>154</v>
      </c>
      <c r="N8" s="49"/>
      <c r="O8" s="49" t="s">
        <v>155</v>
      </c>
      <c r="P8" s="49"/>
      <c r="Q8" s="49" t="s">
        <v>156</v>
      </c>
      <c r="R8" s="49"/>
    </row>
    <row r="9" spans="2:18" ht="33" customHeight="1">
      <c r="B9" s="49"/>
      <c r="C9" s="49"/>
      <c r="D9" s="49"/>
      <c r="E9" s="16" t="s">
        <v>70</v>
      </c>
      <c r="F9" s="16" t="s">
        <v>71</v>
      </c>
      <c r="G9" s="16" t="s">
        <v>70</v>
      </c>
      <c r="H9" s="16" t="s">
        <v>71</v>
      </c>
      <c r="I9" s="16" t="s">
        <v>70</v>
      </c>
      <c r="J9" s="16" t="s">
        <v>71</v>
      </c>
      <c r="K9" s="21" t="s">
        <v>70</v>
      </c>
      <c r="L9" s="21" t="s">
        <v>71</v>
      </c>
      <c r="M9" s="21" t="s">
        <v>70</v>
      </c>
      <c r="N9" s="21" t="s">
        <v>71</v>
      </c>
      <c r="O9" s="21" t="s">
        <v>70</v>
      </c>
      <c r="P9" s="21" t="s">
        <v>71</v>
      </c>
      <c r="Q9" s="21" t="s">
        <v>70</v>
      </c>
      <c r="R9" s="21" t="s">
        <v>71</v>
      </c>
    </row>
    <row r="10" spans="2:18" ht="31.5">
      <c r="B10" s="18" t="s">
        <v>3</v>
      </c>
      <c r="C10" s="22" t="s">
        <v>72</v>
      </c>
      <c r="D10" s="1"/>
      <c r="E10" s="1"/>
      <c r="F10" s="1"/>
      <c r="G10" s="1"/>
      <c r="H10" s="1"/>
      <c r="I10" s="1"/>
      <c r="J10" s="1"/>
      <c r="K10" s="23"/>
      <c r="L10" s="23"/>
      <c r="M10" s="23"/>
      <c r="N10" s="23"/>
      <c r="O10" s="23"/>
      <c r="P10" s="23"/>
      <c r="Q10" s="23"/>
      <c r="R10" s="23"/>
    </row>
    <row r="11" spans="2:18" ht="31.5">
      <c r="B11" s="45" t="s">
        <v>5</v>
      </c>
      <c r="C11" s="22" t="s">
        <v>73</v>
      </c>
      <c r="D11" s="1"/>
      <c r="E11" s="1"/>
      <c r="F11" s="1"/>
      <c r="G11" s="1"/>
      <c r="H11" s="1"/>
      <c r="I11" s="1"/>
      <c r="J11" s="1"/>
      <c r="K11" s="23"/>
      <c r="L11" s="23"/>
      <c r="M11" s="23"/>
      <c r="N11" s="23"/>
      <c r="O11" s="23"/>
      <c r="P11" s="23"/>
      <c r="Q11" s="23"/>
      <c r="R11" s="23"/>
    </row>
    <row r="12" spans="2:18" ht="176.25" customHeight="1">
      <c r="B12" s="46"/>
      <c r="C12" s="22" t="s">
        <v>74</v>
      </c>
      <c r="D12" s="18" t="s">
        <v>113</v>
      </c>
      <c r="E12" s="1"/>
      <c r="F12" s="1"/>
      <c r="G12" s="1"/>
      <c r="H12" s="1"/>
      <c r="I12" s="1"/>
      <c r="J12" s="1"/>
      <c r="K12" s="23"/>
      <c r="L12" s="23"/>
      <c r="M12" s="23"/>
      <c r="N12" s="23"/>
      <c r="O12" s="23"/>
      <c r="P12" s="23"/>
      <c r="Q12" s="23"/>
      <c r="R12" s="23"/>
    </row>
    <row r="13" spans="2:18" ht="192.75" customHeight="1">
      <c r="B13" s="47"/>
      <c r="C13" s="22" t="s">
        <v>75</v>
      </c>
      <c r="D13" s="18" t="s">
        <v>76</v>
      </c>
      <c r="E13" s="1"/>
      <c r="F13" s="1"/>
      <c r="G13" s="1"/>
      <c r="H13" s="1"/>
      <c r="I13" s="1"/>
      <c r="J13" s="1"/>
      <c r="K13" s="23"/>
      <c r="L13" s="23"/>
      <c r="M13" s="23"/>
      <c r="N13" s="23"/>
      <c r="O13" s="23"/>
      <c r="P13" s="23"/>
      <c r="Q13" s="23"/>
      <c r="R13" s="23"/>
    </row>
    <row r="14" spans="2:18" ht="17.25" customHeight="1">
      <c r="B14" s="45" t="s">
        <v>8</v>
      </c>
      <c r="C14" s="22" t="s">
        <v>77</v>
      </c>
      <c r="D14" s="1"/>
      <c r="E14" s="1"/>
      <c r="F14" s="1"/>
      <c r="G14" s="1"/>
      <c r="H14" s="1"/>
      <c r="I14" s="1"/>
      <c r="J14" s="1"/>
      <c r="K14" s="23"/>
      <c r="L14" s="23"/>
      <c r="M14" s="23"/>
      <c r="N14" s="23"/>
      <c r="O14" s="23"/>
      <c r="P14" s="23"/>
      <c r="Q14" s="23"/>
      <c r="R14" s="23"/>
    </row>
    <row r="15" spans="2:18" ht="15.75">
      <c r="B15" s="46"/>
      <c r="C15" s="22" t="s">
        <v>78</v>
      </c>
      <c r="D15" s="1"/>
      <c r="E15" s="1"/>
      <c r="F15" s="1"/>
      <c r="G15" s="1"/>
      <c r="H15" s="1"/>
      <c r="I15" s="1"/>
      <c r="J15" s="1"/>
      <c r="K15" s="23"/>
      <c r="L15" s="23"/>
      <c r="M15" s="23"/>
      <c r="N15" s="23"/>
      <c r="O15" s="23"/>
      <c r="P15" s="23"/>
      <c r="Q15" s="23"/>
      <c r="R15" s="23"/>
    </row>
    <row r="16" spans="2:18" ht="35.25" customHeight="1">
      <c r="B16" s="46"/>
      <c r="C16" s="22" t="s">
        <v>79</v>
      </c>
      <c r="D16" s="18" t="s">
        <v>113</v>
      </c>
      <c r="E16" s="18"/>
      <c r="F16" s="18"/>
      <c r="G16" s="29">
        <v>9918.02</v>
      </c>
      <c r="H16" s="29">
        <v>9726.96</v>
      </c>
      <c r="I16" s="40">
        <v>13076.23</v>
      </c>
      <c r="J16" s="40">
        <v>13076.236</v>
      </c>
      <c r="K16" s="29">
        <v>13406.36</v>
      </c>
      <c r="L16" s="38">
        <v>13406.36</v>
      </c>
      <c r="M16" s="29">
        <v>13700.18</v>
      </c>
      <c r="N16" s="38">
        <v>13700.18</v>
      </c>
      <c r="O16" s="29">
        <v>14080.59</v>
      </c>
      <c r="P16" s="38">
        <v>14080.59</v>
      </c>
      <c r="Q16" s="29">
        <v>14405.81</v>
      </c>
      <c r="R16" s="38">
        <v>14405.81</v>
      </c>
    </row>
    <row r="17" spans="2:18" ht="19.5" customHeight="1">
      <c r="B17" s="46"/>
      <c r="C17" s="22" t="s">
        <v>80</v>
      </c>
      <c r="D17" s="18" t="s">
        <v>76</v>
      </c>
      <c r="E17" s="18"/>
      <c r="F17" s="18"/>
      <c r="G17" s="29">
        <v>45.78</v>
      </c>
      <c r="H17" s="29">
        <v>45.78</v>
      </c>
      <c r="I17" s="29">
        <v>46.99</v>
      </c>
      <c r="J17" s="38">
        <v>46.99</v>
      </c>
      <c r="K17" s="29">
        <v>49.24</v>
      </c>
      <c r="L17" s="38">
        <v>49.24</v>
      </c>
      <c r="M17" s="29">
        <v>51.74</v>
      </c>
      <c r="N17" s="38">
        <v>51.74</v>
      </c>
      <c r="O17" s="29">
        <v>54.06</v>
      </c>
      <c r="P17" s="38">
        <v>54.06</v>
      </c>
      <c r="Q17" s="29">
        <v>56.22</v>
      </c>
      <c r="R17" s="38">
        <v>56.22</v>
      </c>
    </row>
    <row r="18" spans="2:18" ht="15.75">
      <c r="B18" s="47"/>
      <c r="C18" s="22" t="s">
        <v>81</v>
      </c>
      <c r="D18" s="18" t="s">
        <v>76</v>
      </c>
      <c r="E18" s="18">
        <v>80.59</v>
      </c>
      <c r="F18" s="18">
        <v>85.25</v>
      </c>
      <c r="G18" s="29">
        <v>83.83</v>
      </c>
      <c r="H18" s="29">
        <v>83.82</v>
      </c>
      <c r="I18" s="29">
        <v>96.01</v>
      </c>
      <c r="J18" s="38">
        <v>96.01</v>
      </c>
      <c r="K18" s="29">
        <v>99.49</v>
      </c>
      <c r="L18" s="38">
        <v>99.49</v>
      </c>
      <c r="M18" s="29">
        <v>103.1</v>
      </c>
      <c r="N18" s="38">
        <v>103.1</v>
      </c>
      <c r="O18" s="29">
        <v>106.85</v>
      </c>
      <c r="P18" s="38">
        <v>106.85</v>
      </c>
      <c r="Q18" s="29">
        <v>110.23</v>
      </c>
      <c r="R18" s="38">
        <v>110.23</v>
      </c>
    </row>
    <row r="19" spans="2:18" ht="31.5">
      <c r="B19" s="18" t="s">
        <v>14</v>
      </c>
      <c r="C19" s="22" t="s">
        <v>82</v>
      </c>
      <c r="D19" s="18" t="s">
        <v>76</v>
      </c>
      <c r="E19" s="1"/>
      <c r="F19" s="1"/>
      <c r="G19" s="1"/>
      <c r="H19" s="1"/>
      <c r="I19" s="1"/>
      <c r="J19" s="1"/>
      <c r="K19" s="23"/>
      <c r="L19" s="23"/>
      <c r="M19" s="23"/>
      <c r="N19" s="23"/>
      <c r="O19" s="23"/>
      <c r="P19" s="23"/>
      <c r="Q19" s="23"/>
      <c r="R19" s="23"/>
    </row>
    <row r="20" spans="2:18" ht="15.75">
      <c r="B20" s="18" t="s">
        <v>19</v>
      </c>
      <c r="C20" s="22" t="s">
        <v>83</v>
      </c>
      <c r="D20" s="1"/>
      <c r="E20" s="1"/>
      <c r="F20" s="1"/>
      <c r="G20" s="1"/>
      <c r="H20" s="1"/>
      <c r="I20" s="1"/>
      <c r="J20" s="1"/>
      <c r="K20" s="23"/>
      <c r="L20" s="23"/>
      <c r="M20" s="23"/>
      <c r="N20" s="23"/>
      <c r="O20" s="23"/>
      <c r="P20" s="23"/>
      <c r="Q20" s="23"/>
      <c r="R20" s="23"/>
    </row>
    <row r="21" spans="2:18" ht="50.25" customHeight="1">
      <c r="B21" s="18" t="s">
        <v>21</v>
      </c>
      <c r="C21" s="22" t="s">
        <v>84</v>
      </c>
      <c r="D21" s="18" t="s">
        <v>76</v>
      </c>
      <c r="E21" s="1"/>
      <c r="F21" s="1"/>
      <c r="G21" s="1"/>
      <c r="H21" s="1"/>
      <c r="I21" s="1"/>
      <c r="J21" s="1"/>
      <c r="K21" s="23"/>
      <c r="L21" s="23"/>
      <c r="M21" s="23"/>
      <c r="N21" s="23"/>
      <c r="O21" s="23"/>
      <c r="P21" s="23"/>
      <c r="Q21" s="23"/>
      <c r="R21" s="23"/>
    </row>
    <row r="22" spans="2:18" ht="65.25" customHeight="1">
      <c r="B22" s="18" t="s">
        <v>24</v>
      </c>
      <c r="C22" s="22" t="s">
        <v>85</v>
      </c>
      <c r="D22" s="18" t="s">
        <v>76</v>
      </c>
      <c r="E22" s="1"/>
      <c r="F22" s="1"/>
      <c r="G22" s="1"/>
      <c r="H22" s="1"/>
      <c r="I22" s="1"/>
      <c r="J22" s="1"/>
      <c r="K22" s="23"/>
      <c r="L22" s="23"/>
      <c r="M22" s="23"/>
      <c r="N22" s="23"/>
      <c r="O22" s="23"/>
      <c r="P22" s="23"/>
      <c r="Q22" s="23"/>
      <c r="R22" s="23"/>
    </row>
    <row r="23" spans="2:18" ht="15.75">
      <c r="B23" s="18" t="s">
        <v>27</v>
      </c>
      <c r="C23" s="22" t="s">
        <v>86</v>
      </c>
      <c r="D23" s="18" t="s">
        <v>18</v>
      </c>
      <c r="E23" s="1"/>
      <c r="F23" s="1"/>
      <c r="G23" s="1"/>
      <c r="H23" s="1"/>
      <c r="I23" s="1"/>
      <c r="J23" s="1"/>
      <c r="K23" s="23"/>
      <c r="L23" s="23"/>
      <c r="M23" s="23"/>
      <c r="N23" s="23"/>
      <c r="O23" s="23"/>
      <c r="P23" s="23"/>
      <c r="Q23" s="23"/>
      <c r="R23" s="23"/>
    </row>
    <row r="24" spans="2:18" ht="15.75">
      <c r="B24" s="1"/>
      <c r="C24" s="22" t="s">
        <v>87</v>
      </c>
      <c r="D24" s="18" t="s">
        <v>18</v>
      </c>
      <c r="E24" s="1"/>
      <c r="F24" s="1"/>
      <c r="G24" s="1"/>
      <c r="H24" s="1"/>
      <c r="I24" s="1"/>
      <c r="J24" s="1"/>
      <c r="K24" s="23"/>
      <c r="L24" s="23"/>
      <c r="M24" s="23"/>
      <c r="N24" s="23"/>
      <c r="O24" s="23"/>
      <c r="P24" s="23"/>
      <c r="Q24" s="23"/>
      <c r="R24" s="23"/>
    </row>
    <row r="25" spans="2:18" ht="15.75">
      <c r="B25" s="1"/>
      <c r="C25" s="22" t="s">
        <v>88</v>
      </c>
      <c r="D25" s="18" t="s">
        <v>18</v>
      </c>
      <c r="E25" s="1"/>
      <c r="F25" s="1"/>
      <c r="G25" s="1"/>
      <c r="H25" s="1"/>
      <c r="I25" s="1"/>
      <c r="J25" s="1"/>
      <c r="K25" s="23"/>
      <c r="L25" s="23"/>
      <c r="M25" s="23"/>
      <c r="N25" s="23"/>
      <c r="O25" s="23"/>
      <c r="P25" s="23"/>
      <c r="Q25" s="23"/>
      <c r="R25" s="23"/>
    </row>
    <row r="26" spans="2:18" ht="15.75">
      <c r="B26" s="1"/>
      <c r="C26" s="22" t="s">
        <v>89</v>
      </c>
      <c r="D26" s="18" t="s">
        <v>18</v>
      </c>
      <c r="E26" s="1"/>
      <c r="F26" s="1"/>
      <c r="G26" s="1"/>
      <c r="H26" s="1"/>
      <c r="I26" s="1"/>
      <c r="J26" s="1"/>
      <c r="K26" s="23"/>
      <c r="L26" s="23"/>
      <c r="M26" s="23"/>
      <c r="N26" s="23"/>
      <c r="O26" s="23"/>
      <c r="P26" s="23"/>
      <c r="Q26" s="23"/>
      <c r="R26" s="23"/>
    </row>
    <row r="27" spans="2:18" ht="15.75">
      <c r="B27" s="1"/>
      <c r="C27" s="22" t="s">
        <v>90</v>
      </c>
      <c r="D27" s="18" t="s">
        <v>18</v>
      </c>
      <c r="E27" s="1"/>
      <c r="F27" s="1"/>
      <c r="G27" s="1"/>
      <c r="H27" s="1"/>
      <c r="I27" s="1"/>
      <c r="J27" s="1"/>
      <c r="K27" s="23"/>
      <c r="L27" s="23"/>
      <c r="M27" s="23"/>
      <c r="N27" s="23"/>
      <c r="O27" s="23"/>
      <c r="P27" s="23"/>
      <c r="Q27" s="23"/>
      <c r="R27" s="23"/>
    </row>
    <row r="28" spans="2:18" ht="15.75">
      <c r="B28" s="18" t="s">
        <v>39</v>
      </c>
      <c r="C28" s="22" t="s">
        <v>91</v>
      </c>
      <c r="D28" s="1"/>
      <c r="E28" s="1"/>
      <c r="F28" s="1"/>
      <c r="G28" s="1"/>
      <c r="H28" s="1"/>
      <c r="I28" s="1"/>
      <c r="J28" s="1"/>
      <c r="K28" s="23"/>
      <c r="L28" s="23"/>
      <c r="M28" s="23"/>
      <c r="N28" s="23"/>
      <c r="O28" s="23"/>
      <c r="P28" s="23"/>
      <c r="Q28" s="23"/>
      <c r="R28" s="23"/>
    </row>
    <row r="29" spans="2:18" ht="17.25" customHeight="1">
      <c r="B29" s="45" t="s">
        <v>41</v>
      </c>
      <c r="C29" s="22" t="s">
        <v>92</v>
      </c>
      <c r="D29" s="18" t="s">
        <v>93</v>
      </c>
      <c r="E29" s="1"/>
      <c r="F29" s="1"/>
      <c r="G29" s="1"/>
      <c r="H29" s="1"/>
      <c r="I29" s="1"/>
      <c r="J29" s="1"/>
      <c r="K29" s="23"/>
      <c r="L29" s="23"/>
      <c r="M29" s="23"/>
      <c r="N29" s="23"/>
      <c r="O29" s="23"/>
      <c r="P29" s="23"/>
      <c r="Q29" s="23"/>
      <c r="R29" s="23"/>
    </row>
    <row r="30" spans="2:18" ht="18" customHeight="1">
      <c r="B30" s="47"/>
      <c r="C30" s="22" t="s">
        <v>94</v>
      </c>
      <c r="D30" s="18" t="s">
        <v>93</v>
      </c>
      <c r="E30" s="1"/>
      <c r="F30" s="1"/>
      <c r="G30" s="1"/>
      <c r="H30" s="1"/>
      <c r="I30" s="1"/>
      <c r="J30" s="1"/>
      <c r="K30" s="23"/>
      <c r="L30" s="23"/>
      <c r="M30" s="23"/>
      <c r="N30" s="23"/>
      <c r="O30" s="23"/>
      <c r="P30" s="23"/>
      <c r="Q30" s="23"/>
      <c r="R30" s="23"/>
    </row>
    <row r="31" spans="2:18" ht="33" customHeight="1">
      <c r="B31" s="18" t="s">
        <v>46</v>
      </c>
      <c r="C31" s="22" t="s">
        <v>95</v>
      </c>
      <c r="D31" s="18" t="s">
        <v>113</v>
      </c>
      <c r="E31" s="1"/>
      <c r="F31" s="1"/>
      <c r="G31" s="1"/>
      <c r="H31" s="1"/>
      <c r="I31" s="1"/>
      <c r="J31" s="1"/>
      <c r="K31" s="23"/>
      <c r="L31" s="23"/>
      <c r="M31" s="23"/>
      <c r="N31" s="23"/>
      <c r="O31" s="23"/>
      <c r="P31" s="23"/>
      <c r="Q31" s="23"/>
      <c r="R31" s="23"/>
    </row>
    <row r="32" spans="2:18" ht="15.75" customHeight="1">
      <c r="B32" s="18" t="s">
        <v>47</v>
      </c>
      <c r="C32" s="22" t="s">
        <v>96</v>
      </c>
      <c r="D32" s="18" t="s">
        <v>97</v>
      </c>
      <c r="E32" s="1"/>
      <c r="F32" s="1"/>
      <c r="G32" s="1"/>
      <c r="H32" s="1"/>
      <c r="I32" s="1"/>
      <c r="J32" s="1"/>
      <c r="K32" s="23"/>
      <c r="L32" s="23"/>
      <c r="M32" s="23"/>
      <c r="N32" s="23"/>
      <c r="O32" s="23"/>
      <c r="P32" s="23"/>
      <c r="Q32" s="23"/>
      <c r="R32" s="23"/>
    </row>
    <row r="33" spans="2:18" ht="14.25" customHeight="1">
      <c r="B33" s="18" t="s">
        <v>98</v>
      </c>
      <c r="C33" s="22" t="s">
        <v>99</v>
      </c>
      <c r="D33" s="18" t="s">
        <v>97</v>
      </c>
      <c r="E33" s="1"/>
      <c r="F33" s="1"/>
      <c r="G33" s="1"/>
      <c r="H33" s="1"/>
      <c r="I33" s="1"/>
      <c r="J33" s="1"/>
      <c r="K33" s="23"/>
      <c r="L33" s="23"/>
      <c r="M33" s="23"/>
      <c r="N33" s="23"/>
      <c r="O33" s="23"/>
      <c r="P33" s="23"/>
      <c r="Q33" s="23"/>
      <c r="R33" s="23"/>
    </row>
    <row r="34" spans="2:18" ht="15.75">
      <c r="B34" s="45" t="s">
        <v>100</v>
      </c>
      <c r="C34" s="22" t="s">
        <v>101</v>
      </c>
      <c r="D34" s="18" t="s">
        <v>97</v>
      </c>
      <c r="E34" s="1"/>
      <c r="F34" s="1"/>
      <c r="G34" s="1"/>
      <c r="H34" s="1"/>
      <c r="I34" s="1"/>
      <c r="J34" s="1"/>
      <c r="K34" s="23"/>
      <c r="L34" s="23"/>
      <c r="M34" s="23"/>
      <c r="N34" s="23"/>
      <c r="O34" s="23"/>
      <c r="P34" s="23"/>
      <c r="Q34" s="23"/>
      <c r="R34" s="23"/>
    </row>
    <row r="35" spans="2:18" ht="18.75">
      <c r="B35" s="46"/>
      <c r="C35" s="22" t="s">
        <v>148</v>
      </c>
      <c r="D35" s="18" t="s">
        <v>97</v>
      </c>
      <c r="E35" s="1"/>
      <c r="F35" s="1"/>
      <c r="G35" s="1"/>
      <c r="H35" s="1"/>
      <c r="I35" s="1"/>
      <c r="J35" s="1"/>
      <c r="K35" s="23"/>
      <c r="L35" s="23"/>
      <c r="M35" s="23"/>
      <c r="N35" s="23"/>
      <c r="O35" s="23"/>
      <c r="P35" s="23"/>
      <c r="Q35" s="23"/>
      <c r="R35" s="23"/>
    </row>
    <row r="36" spans="2:18" ht="18.75">
      <c r="B36" s="46"/>
      <c r="C36" s="22" t="s">
        <v>149</v>
      </c>
      <c r="D36" s="18" t="s">
        <v>97</v>
      </c>
      <c r="E36" s="1"/>
      <c r="F36" s="1"/>
      <c r="G36" s="1"/>
      <c r="H36" s="1"/>
      <c r="I36" s="1"/>
      <c r="J36" s="1"/>
      <c r="K36" s="23"/>
      <c r="L36" s="23"/>
      <c r="M36" s="23"/>
      <c r="N36" s="23"/>
      <c r="O36" s="23"/>
      <c r="P36" s="23"/>
      <c r="Q36" s="23"/>
      <c r="R36" s="23"/>
    </row>
    <row r="37" spans="2:18" ht="18.75">
      <c r="B37" s="46"/>
      <c r="C37" s="22" t="s">
        <v>150</v>
      </c>
      <c r="D37" s="18" t="s">
        <v>97</v>
      </c>
      <c r="E37" s="1"/>
      <c r="F37" s="1"/>
      <c r="G37" s="1"/>
      <c r="H37" s="1"/>
      <c r="I37" s="1"/>
      <c r="J37" s="1"/>
      <c r="K37" s="23"/>
      <c r="L37" s="23"/>
      <c r="M37" s="23"/>
      <c r="N37" s="23"/>
      <c r="O37" s="23"/>
      <c r="P37" s="23"/>
      <c r="Q37" s="23"/>
      <c r="R37" s="23"/>
    </row>
    <row r="38" spans="2:18" ht="18.75">
      <c r="B38" s="47"/>
      <c r="C38" s="22" t="s">
        <v>151</v>
      </c>
      <c r="D38" s="18" t="s">
        <v>97</v>
      </c>
      <c r="E38" s="1"/>
      <c r="F38" s="1"/>
      <c r="G38" s="1"/>
      <c r="H38" s="1"/>
      <c r="I38" s="1"/>
      <c r="J38" s="1"/>
      <c r="K38" s="23"/>
      <c r="L38" s="23"/>
      <c r="M38" s="23"/>
      <c r="N38" s="23"/>
      <c r="O38" s="23"/>
      <c r="P38" s="23"/>
      <c r="Q38" s="23"/>
      <c r="R38" s="23"/>
    </row>
    <row r="39" spans="2:18" ht="15" customHeight="1">
      <c r="B39" s="18" t="s">
        <v>102</v>
      </c>
      <c r="C39" s="22" t="s">
        <v>103</v>
      </c>
      <c r="D39" s="18" t="s">
        <v>97</v>
      </c>
      <c r="E39" s="1"/>
      <c r="F39" s="1"/>
      <c r="G39" s="1"/>
      <c r="H39" s="1"/>
      <c r="I39" s="1"/>
      <c r="J39" s="1"/>
      <c r="K39" s="23"/>
      <c r="L39" s="23"/>
      <c r="M39" s="23"/>
      <c r="N39" s="23"/>
      <c r="O39" s="23"/>
      <c r="P39" s="23"/>
      <c r="Q39" s="23"/>
      <c r="R39" s="23"/>
    </row>
    <row r="40" spans="2:18" ht="15.75">
      <c r="B40" s="18" t="s">
        <v>49</v>
      </c>
      <c r="C40" s="22" t="s">
        <v>104</v>
      </c>
      <c r="D40" s="1"/>
      <c r="E40" s="1"/>
      <c r="F40" s="1"/>
      <c r="G40" s="1"/>
      <c r="H40" s="1"/>
      <c r="I40" s="1"/>
      <c r="J40" s="1"/>
      <c r="K40" s="23"/>
      <c r="L40" s="23"/>
      <c r="M40" s="23"/>
      <c r="N40" s="23"/>
      <c r="O40" s="23"/>
      <c r="P40" s="23"/>
      <c r="Q40" s="23"/>
      <c r="R40" s="23"/>
    </row>
    <row r="41" spans="2:18" ht="31.5">
      <c r="B41" s="18" t="s">
        <v>51</v>
      </c>
      <c r="C41" s="22" t="s">
        <v>105</v>
      </c>
      <c r="D41" s="18" t="s">
        <v>114</v>
      </c>
      <c r="E41" s="1"/>
      <c r="F41" s="1"/>
      <c r="G41" s="1"/>
      <c r="H41" s="1"/>
      <c r="I41" s="1"/>
      <c r="J41" s="1"/>
      <c r="K41" s="23"/>
      <c r="L41" s="23"/>
      <c r="M41" s="23"/>
      <c r="N41" s="23"/>
      <c r="O41" s="23"/>
      <c r="P41" s="23"/>
      <c r="Q41" s="23"/>
      <c r="R41" s="23"/>
    </row>
    <row r="42" spans="2:18" ht="18" customHeight="1">
      <c r="B42" s="18" t="s">
        <v>106</v>
      </c>
      <c r="C42" s="22" t="s">
        <v>107</v>
      </c>
      <c r="D42" s="18" t="s">
        <v>97</v>
      </c>
      <c r="E42" s="1"/>
      <c r="F42" s="1"/>
      <c r="G42" s="1"/>
      <c r="H42" s="1"/>
      <c r="I42" s="1"/>
      <c r="J42" s="1"/>
      <c r="K42" s="23"/>
      <c r="L42" s="23"/>
      <c r="M42" s="23"/>
      <c r="N42" s="23"/>
      <c r="O42" s="23"/>
      <c r="P42" s="23"/>
      <c r="Q42" s="23"/>
      <c r="R42" s="23"/>
    </row>
    <row r="43" spans="2:18" ht="31.5">
      <c r="B43" s="45" t="s">
        <v>108</v>
      </c>
      <c r="C43" s="22" t="s">
        <v>109</v>
      </c>
      <c r="D43" s="18" t="s">
        <v>110</v>
      </c>
      <c r="E43" s="1"/>
      <c r="F43" s="1"/>
      <c r="G43" s="1"/>
      <c r="H43" s="1"/>
      <c r="I43" s="1"/>
      <c r="J43" s="1"/>
      <c r="K43" s="23"/>
      <c r="L43" s="23"/>
      <c r="M43" s="23"/>
      <c r="N43" s="23"/>
      <c r="O43" s="23"/>
      <c r="P43" s="23"/>
      <c r="Q43" s="23"/>
      <c r="R43" s="23"/>
    </row>
    <row r="44" spans="2:18" ht="31.5">
      <c r="B44" s="46"/>
      <c r="C44" s="22" t="s">
        <v>111</v>
      </c>
      <c r="D44" s="18" t="s">
        <v>110</v>
      </c>
      <c r="E44" s="1"/>
      <c r="F44" s="1"/>
      <c r="G44" s="1"/>
      <c r="H44" s="1"/>
      <c r="I44" s="1"/>
      <c r="J44" s="1"/>
      <c r="K44" s="23"/>
      <c r="L44" s="23"/>
      <c r="M44" s="23"/>
      <c r="N44" s="23"/>
      <c r="O44" s="23"/>
      <c r="P44" s="23"/>
      <c r="Q44" s="23"/>
      <c r="R44" s="23"/>
    </row>
    <row r="45" spans="2:18" ht="31.5">
      <c r="B45" s="47"/>
      <c r="C45" s="22" t="s">
        <v>112</v>
      </c>
      <c r="D45" s="18" t="s">
        <v>110</v>
      </c>
      <c r="E45" s="1"/>
      <c r="F45" s="1"/>
      <c r="G45" s="1"/>
      <c r="H45" s="1"/>
      <c r="I45" s="1"/>
      <c r="J45" s="1"/>
      <c r="K45" s="23"/>
      <c r="L45" s="23"/>
      <c r="M45" s="23"/>
      <c r="N45" s="23"/>
      <c r="O45" s="23"/>
      <c r="P45" s="23"/>
      <c r="Q45" s="23"/>
      <c r="R45" s="23"/>
    </row>
    <row r="46" spans="2:18" ht="15.75">
      <c r="B46" s="24"/>
      <c r="C46" s="25"/>
      <c r="D46" s="24"/>
      <c r="E46" s="26"/>
      <c r="F46" s="26"/>
      <c r="G46" s="26"/>
      <c r="H46" s="26"/>
      <c r="I46" s="26"/>
      <c r="J46" s="26"/>
      <c r="K46" s="27"/>
      <c r="L46" s="27"/>
      <c r="M46" s="27"/>
      <c r="N46" s="27"/>
      <c r="O46" s="27"/>
      <c r="P46" s="27"/>
      <c r="Q46" s="27"/>
      <c r="R46" s="27"/>
    </row>
    <row r="47" spans="2:3" ht="15.75">
      <c r="B47" s="31" t="s">
        <v>115</v>
      </c>
      <c r="C47" s="27"/>
    </row>
  </sheetData>
  <sheetProtection/>
  <mergeCells count="16">
    <mergeCell ref="K8:L8"/>
    <mergeCell ref="M8:N8"/>
    <mergeCell ref="O8:P8"/>
    <mergeCell ref="Q8:R8"/>
    <mergeCell ref="B6:R6"/>
    <mergeCell ref="G8:H8"/>
    <mergeCell ref="I8:J8"/>
    <mergeCell ref="C8:C9"/>
    <mergeCell ref="D8:D9"/>
    <mergeCell ref="E8:F8"/>
    <mergeCell ref="B11:B13"/>
    <mergeCell ref="B14:B18"/>
    <mergeCell ref="B29:B30"/>
    <mergeCell ref="B34:B38"/>
    <mergeCell ref="B43:B45"/>
    <mergeCell ref="B8:B9"/>
  </mergeCells>
  <printOptions/>
  <pageMargins left="0.31496062992125984" right="0.11811023622047245" top="0.15748031496062992" bottom="0"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НОУ ИФАиА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Санников В.М.</dc:creator>
  <cp:keywords/>
  <dc:description/>
  <cp:lastModifiedBy>вячеслав каменев</cp:lastModifiedBy>
  <cp:lastPrinted>2014-09-18T08:21:46Z</cp:lastPrinted>
  <dcterms:created xsi:type="dcterms:W3CDTF">2014-09-10T10:41:02Z</dcterms:created>
  <dcterms:modified xsi:type="dcterms:W3CDTF">2014-09-18T09:28:21Z</dcterms:modified>
  <cp:category/>
  <cp:version/>
  <cp:contentType/>
  <cp:contentStatus/>
</cp:coreProperties>
</file>