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2"/>
  </bookViews>
  <sheets>
    <sheet name="приложение 4" sheetId="1" r:id="rId1"/>
    <sheet name="приложение 5" sheetId="2" r:id="rId2"/>
    <sheet name="приложение 6" sheetId="3" r:id="rId3"/>
  </sheets>
  <externalReferences>
    <externalReference r:id="rId4"/>
    <externalReference r:id="rId5"/>
    <externalReference r:id="rId6"/>
    <externalReference r:id="rId7"/>
    <externalReference r:id="rId8"/>
    <externalReference r:id="rId9"/>
  </externalReferences>
  <calcPr calcId="124519"/>
</workbook>
</file>

<file path=xl/calcChain.xml><?xml version="1.0" encoding="utf-8"?>
<calcChain xmlns="http://schemas.openxmlformats.org/spreadsheetml/2006/main">
  <c r="N10" i="3"/>
  <c r="D17" i="1" l="1"/>
  <c r="H17"/>
  <c r="D15"/>
  <c r="H15"/>
  <c r="Q13"/>
  <c r="M11" i="3" l="1"/>
  <c r="M10"/>
  <c r="U22" i="1"/>
  <c r="T22"/>
  <c r="U20"/>
  <c r="T20"/>
  <c r="V17"/>
  <c r="T17"/>
  <c r="V15"/>
  <c r="V16" s="1"/>
  <c r="T15"/>
  <c r="T16" s="1"/>
  <c r="V13"/>
  <c r="U13"/>
  <c r="T13"/>
  <c r="Q22"/>
  <c r="P22"/>
  <c r="Q20"/>
  <c r="P20"/>
  <c r="P17"/>
  <c r="S17" s="1"/>
  <c r="R17"/>
  <c r="P15"/>
  <c r="R15"/>
  <c r="R13"/>
  <c r="P13"/>
  <c r="J11" i="3"/>
  <c r="J10"/>
  <c r="L15" i="1"/>
  <c r="L22"/>
  <c r="L20"/>
  <c r="L17"/>
  <c r="M20"/>
  <c r="M22"/>
  <c r="N17"/>
  <c r="N15"/>
  <c r="N13"/>
  <c r="M13"/>
  <c r="L13"/>
  <c r="U21" l="1"/>
  <c r="U24"/>
  <c r="W17"/>
  <c r="V19"/>
  <c r="W13"/>
  <c r="T24"/>
  <c r="W15"/>
  <c r="T19"/>
  <c r="N11" i="3" s="1"/>
  <c r="L19" i="1"/>
  <c r="L24"/>
  <c r="P16"/>
  <c r="L16"/>
  <c r="R16"/>
  <c r="R19"/>
  <c r="S13"/>
  <c r="Q21"/>
  <c r="Q24"/>
  <c r="P24"/>
  <c r="S15"/>
  <c r="P19"/>
  <c r="O17"/>
  <c r="N19"/>
  <c r="O15"/>
  <c r="M24"/>
  <c r="O13" l="1"/>
  <c r="M21"/>
  <c r="N16"/>
  <c r="J17"/>
  <c r="J15"/>
  <c r="I22"/>
  <c r="I20"/>
  <c r="I13"/>
  <c r="J13" l="1"/>
  <c r="G11" i="3" l="1"/>
  <c r="G10"/>
  <c r="J19" i="1"/>
  <c r="K15"/>
  <c r="K13"/>
  <c r="J16" l="1"/>
  <c r="K17"/>
  <c r="I21"/>
  <c r="I24"/>
  <c r="D11" i="3"/>
  <c r="D10"/>
  <c r="F17" i="1" l="1"/>
  <c r="E20"/>
  <c r="E22"/>
  <c r="D22"/>
  <c r="D20"/>
  <c r="F15"/>
  <c r="E13"/>
  <c r="F13"/>
  <c r="D13"/>
  <c r="D24" l="1"/>
  <c r="D21"/>
  <c r="G17"/>
  <c r="G13" l="1"/>
  <c r="F16"/>
  <c r="E24"/>
  <c r="F19"/>
  <c r="E21"/>
  <c r="G15"/>
</calcChain>
</file>

<file path=xl/sharedStrings.xml><?xml version="1.0" encoding="utf-8"?>
<sst xmlns="http://schemas.openxmlformats.org/spreadsheetml/2006/main" count="730" uniqueCount="201">
  <si>
    <t>Приложение №4 к приказу</t>
  </si>
  <si>
    <t>Департамента тарифного регулирования</t>
  </si>
  <si>
    <t>Томской области</t>
  </si>
  <si>
    <t>от 28.03.2014 №8/49</t>
  </si>
  <si>
    <t>ПЕРЕЧЕНЬ ПАРАМЕТРОВ, ИСПОЛЬЗУЕМЫХ ДЛЯ РАСЧЕТА</t>
  </si>
  <si>
    <t>ЦЕЛЕВЫХ ПОКАЗАТЕЛЕЙ ЭНЕРГОСБЕРЕЖЕНИЯ И ПОВЫШЕНИЯ</t>
  </si>
  <si>
    <t>ЭНЕРГЕТИЧЕСКОЙ ЭФФЕКТИВНОСТИ</t>
  </si>
  <si>
    <t>(ФОРМА ПРЕДСТАВЛЕНИЯ ОТЧЕТНОСТИ)</t>
  </si>
  <si>
    <t>№ п/п</t>
  </si>
  <si>
    <t>Наименование показателя</t>
  </si>
  <si>
    <t>Ед. изм.</t>
  </si>
  <si>
    <t>отклонение факта от плана</t>
  </si>
  <si>
    <t>1.</t>
  </si>
  <si>
    <t>Условные единицы</t>
  </si>
  <si>
    <t>у.е.</t>
  </si>
  <si>
    <t>2.</t>
  </si>
  <si>
    <t>Поступление в сеть</t>
  </si>
  <si>
    <t>тыс.кВт·ч</t>
  </si>
  <si>
    <t>3.</t>
  </si>
  <si>
    <t>Технологические потери электрической энергии</t>
  </si>
  <si>
    <t>3.1.</t>
  </si>
  <si>
    <t>фактические &lt;*&gt;</t>
  </si>
  <si>
    <t>%</t>
  </si>
  <si>
    <t>3.1.1.</t>
  </si>
  <si>
    <t>в т.ч. расход электроэнергии на собственные нужды подстанций</t>
  </si>
  <si>
    <t>кВт·ч/у.е.</t>
  </si>
  <si>
    <t>3.2.</t>
  </si>
  <si>
    <t>нормативные &lt;**&gt;</t>
  </si>
  <si>
    <t>3.2.1.</t>
  </si>
  <si>
    <t>4.</t>
  </si>
  <si>
    <t>Расход энергоресурсов в зданиях, строениях, сооружениях, находящихся в собственности организации (на ином праве), при осуществлении регулируемой деятельности&lt;*&gt;</t>
  </si>
  <si>
    <t>-</t>
  </si>
  <si>
    <t>4.1.</t>
  </si>
  <si>
    <t xml:space="preserve">электрическая энергия </t>
  </si>
  <si>
    <t>4.1.1.</t>
  </si>
  <si>
    <t xml:space="preserve">Суммарная площадь зданий, строений, сооружений, находящихся в собственности организации (на ином праве) </t>
  </si>
  <si>
    <t>м²</t>
  </si>
  <si>
    <t>4.1.2.</t>
  </si>
  <si>
    <t>удельный расход электрической энергии в зданиях, строениях, сооружениях организации на 1 м² площади указанных помещений (п.4.1./п.4.1.1.)</t>
  </si>
  <si>
    <t>кВт·ч/ м²</t>
  </si>
  <si>
    <t>4.2.</t>
  </si>
  <si>
    <t xml:space="preserve">тепловая энергия </t>
  </si>
  <si>
    <t>Гкал</t>
  </si>
  <si>
    <t>4.2.1.</t>
  </si>
  <si>
    <t xml:space="preserve">Суммарный объем зданий, строений, сооружений, находящихся в собственности организации (на ином праве) </t>
  </si>
  <si>
    <t>м³</t>
  </si>
  <si>
    <t>4.2.2.</t>
  </si>
  <si>
    <t>удельный расход тепловой энергии в зданиях,  строениях, сооружениях организации на 1 м³ объема указанных помещений (п.4.2./п.4.2.1.)</t>
  </si>
  <si>
    <t>Гкал/м³</t>
  </si>
  <si>
    <t>4.3.</t>
  </si>
  <si>
    <t xml:space="preserve">вода </t>
  </si>
  <si>
    <t>4.4.</t>
  </si>
  <si>
    <t>газ</t>
  </si>
  <si>
    <t>5.</t>
  </si>
  <si>
    <t>Удельный расход горюче-смазочных материалов, используемых для оказания услуг по передаче электрической энергии по электрическим сетям, на 1 км пробега автотранспорта (п.5.2./п.5.1.)</t>
  </si>
  <si>
    <t>кг/км,
л/км</t>
  </si>
  <si>
    <t>5.1.</t>
  </si>
  <si>
    <t>Количество километров, пройденное автотранспортом при осуществлении регулируемого вида деятельности</t>
  </si>
  <si>
    <t>км</t>
  </si>
  <si>
    <t>5.2.</t>
  </si>
  <si>
    <t>Количество горюче-смазочных материалов, затраченных на осуществление регулируемого вида деятельности</t>
  </si>
  <si>
    <t>кг, 
л</t>
  </si>
  <si>
    <t>6.</t>
  </si>
  <si>
    <t>Оснащенность зданий, строений, сооружений, находящихся в собственности организации (на ином праве), приборами учета энергоресурсов</t>
  </si>
  <si>
    <t>6.1.</t>
  </si>
  <si>
    <t>6.1.1.</t>
  </si>
  <si>
    <t xml:space="preserve">число объектов (приборов учета), подлежащих учету (установке) </t>
  </si>
  <si>
    <t>шт.</t>
  </si>
  <si>
    <t>6.1.2.</t>
  </si>
  <si>
    <t>фактически установлено</t>
  </si>
  <si>
    <t>6.1.3.</t>
  </si>
  <si>
    <t>подлежит установке</t>
  </si>
  <si>
    <t>6.2.</t>
  </si>
  <si>
    <t>тепловая энергия</t>
  </si>
  <si>
    <t>6.2.1.</t>
  </si>
  <si>
    <t>6.2.2.</t>
  </si>
  <si>
    <t xml:space="preserve">фактически установлено </t>
  </si>
  <si>
    <t>6.2.3.</t>
  </si>
  <si>
    <t xml:space="preserve">подлежит установке </t>
  </si>
  <si>
    <t>6.3.</t>
  </si>
  <si>
    <t>вода</t>
  </si>
  <si>
    <t>6.3.1.</t>
  </si>
  <si>
    <t>число объектов (приборов учета), подлежащих учету (установке)</t>
  </si>
  <si>
    <t>6.3.2.</t>
  </si>
  <si>
    <t>6.3.3.</t>
  </si>
  <si>
    <t>6.4.</t>
  </si>
  <si>
    <t>6.4.1.</t>
  </si>
  <si>
    <t>6.4.2.</t>
  </si>
  <si>
    <t>6.4.3.</t>
  </si>
  <si>
    <t>Приложение №5 к приказу</t>
  </si>
  <si>
    <t>ПЕРЕЧЕНЬ</t>
  </si>
  <si>
    <t>ОБЯЗАТЕЛЬНЫХ МЕРОПРИЯТИЙ ПО ЭНЕРГОСБЕРЕЖЕНИЮ И</t>
  </si>
  <si>
    <t>ПОВЫШЕНИЮ ЭНЕРГЕТИЧЕСКОЙ ЭФФЕКТИВНОСТИ</t>
  </si>
  <si>
    <t>Данные указываются без НДС</t>
  </si>
  <si>
    <t>№п/п</t>
  </si>
  <si>
    <t xml:space="preserve">Наименование мероприятий </t>
  </si>
  <si>
    <t>объем</t>
  </si>
  <si>
    <t>затраты</t>
  </si>
  <si>
    <t>Источник финасирования, за счет средств которого проведено мероприятие</t>
  </si>
  <si>
    <t>техноло-гический эффект</t>
  </si>
  <si>
    <t>экономи-ческий эффект</t>
  </si>
  <si>
    <t>срок окупае-мости</t>
  </si>
  <si>
    <t>тыс.руб</t>
  </si>
  <si>
    <t>кВт·ч,</t>
  </si>
  <si>
    <t>тыс.руб.</t>
  </si>
  <si>
    <t>лет</t>
  </si>
  <si>
    <t>Гкал,</t>
  </si>
  <si>
    <t xml:space="preserve">Организационные мероприятия </t>
  </si>
  <si>
    <t>1.1.</t>
  </si>
  <si>
    <t xml:space="preserve">Отключение в режимах малых нагрузок трансформаторов на подстанциях с двумя и более трансформаторами </t>
  </si>
  <si>
    <t>1.2.</t>
  </si>
  <si>
    <t xml:space="preserve">Выравнивание нагрузок фаз в электрических в сетях 0,4 кВ </t>
  </si>
  <si>
    <t>1 раз в месяц</t>
  </si>
  <si>
    <t>1.3.</t>
  </si>
  <si>
    <t xml:space="preserve">Отключение трансформаторов на подстанциях с сезонной  нагрузкой      </t>
  </si>
  <si>
    <t>1.4.</t>
  </si>
  <si>
    <t xml:space="preserve">Перераспределение нагрузки путем производства переключений   </t>
  </si>
  <si>
    <t>1 раз в квартал</t>
  </si>
  <si>
    <t>1.5.</t>
  </si>
  <si>
    <t>Прочее (расшифровать)</t>
  </si>
  <si>
    <t xml:space="preserve">Технические мероприятия </t>
  </si>
  <si>
    <t>2.1.</t>
  </si>
  <si>
    <t xml:space="preserve">Замена недогруженных силовых трансформаторов </t>
  </si>
  <si>
    <t>2.2.</t>
  </si>
  <si>
    <t xml:space="preserve">Монтаж и наладка систем автоматического освещения и обогрева помещений распределительных устройств трансформаторных подстанций     </t>
  </si>
  <si>
    <t>2.3.</t>
  </si>
  <si>
    <t xml:space="preserve">Внедрение современных АБК на ПС 35 - 110 кВ             </t>
  </si>
  <si>
    <t>2.4.</t>
  </si>
  <si>
    <t>Замена выключателей на вакуумные или элегазовые</t>
  </si>
  <si>
    <t>2.5.</t>
  </si>
  <si>
    <t>Перевод электросетей на более высокое номинальное напряжение</t>
  </si>
  <si>
    <t>2.6.</t>
  </si>
  <si>
    <t>Замена проводов на большее сечение на перегруженных воздуш-ных линиях электропередачи</t>
  </si>
  <si>
    <t>2.7.</t>
  </si>
  <si>
    <t>Разукрупнение распределительных линий 0,4 кВ</t>
  </si>
  <si>
    <t>2.8.</t>
  </si>
  <si>
    <t xml:space="preserve">Замена проводов в воздушных линиях электропередачи на СИП </t>
  </si>
  <si>
    <t>2.9.</t>
  </si>
  <si>
    <t xml:space="preserve">Снижение расходов электроэнергии на собственные нужды </t>
  </si>
  <si>
    <t>2.10.</t>
  </si>
  <si>
    <t>Снижение расходов энергоресурсов на хозяйственные нужды</t>
  </si>
  <si>
    <t>2.11.</t>
  </si>
  <si>
    <t>Прочее расшифровать</t>
  </si>
  <si>
    <t xml:space="preserve">Мероприятия по совершенствованию систем расчетного и технического учета электроэнергии  и иных энергетических ресурсов          </t>
  </si>
  <si>
    <t xml:space="preserve">Организация, проверка и контроль достоверности работы комплексов коммерческого учета электрической энергии        </t>
  </si>
  <si>
    <t xml:space="preserve">Организация, проверка и контроль достоверности работы комплексов технического учета электрической энергии </t>
  </si>
  <si>
    <t>3.3.</t>
  </si>
  <si>
    <t xml:space="preserve">Установка отдельных приборов коммерческого учета для потребителей, получающих электрическую энергию от трансформаторов собственных нужд      </t>
  </si>
  <si>
    <t>3.4.</t>
  </si>
  <si>
    <t xml:space="preserve">Установка приборов коммерческого учета электроэнергии на границах балансовой принадлежности  </t>
  </si>
  <si>
    <t>3.5.</t>
  </si>
  <si>
    <t xml:space="preserve">Установка приборов коммерческого учета  электроэнергии для потребителей    </t>
  </si>
  <si>
    <t>3.6.</t>
  </si>
  <si>
    <t xml:space="preserve">Организация, проверка и контроль достоверности работы комплексов расчетного учета прочих энергетических ресурсов (тепловой энергии, воды) для хозяйственных  нужд </t>
  </si>
  <si>
    <t>3.7.</t>
  </si>
  <si>
    <t xml:space="preserve">Проведение рейдов по выявлению безучетного и бездоговорного потребления электроэнергии   </t>
  </si>
  <si>
    <t>3.8.</t>
  </si>
  <si>
    <t xml:space="preserve">Проведение обязательных энергетических обследований </t>
  </si>
  <si>
    <t xml:space="preserve">Инвестиционные проекты (объекты), включенные в инвестиционные или производственные программы  </t>
  </si>
  <si>
    <t>Замена перегруженных и установка и ввод в работу дополнительных силовых трансформаторов на эксплуатируемых подстанциях</t>
  </si>
  <si>
    <t>Приложение №6 к приказу</t>
  </si>
  <si>
    <t>ЦЕЛЕВЫЕ ПОКАЗАТЕЛИ ЭНЕРГОСБЕРЕЖЕНИЯ И ПОВЫШЕНИЯ ЭНЕРГЕТИЧЕСКОЙ ЭФФЕКТИВНОСТИ, ДОСТИЖЕНИЕ КОТОРЫХ ДОЛЖНО БЫТЬ ОБЕСПЕЧЕНО В ХОДЕ РЕАЛИЗАЦИИ ПРОГРАММ ЭНЕРГОСБЕРЕЖЕНИЯ И ПОВЫШЕНИЯ ЭНЕРГЕТИЧЕСКОЙ ЭФФЕКТИВНОСТИ</t>
  </si>
  <si>
    <t>Снижение нормативных технологических потерь электрической энергии при ее передаче по электрическим сетям, утвержденных Министерством энергетики Российской Федерации (в случае отсутствия утвержденных Министерством энергетики Российской Федерации, снижение технологических потерь электрической энергии, учтенных в прогнозном сводном балансе электрической энергии и мощности, утверждаемом ФСТ России) по итогам реализации программы (мероприятий)</t>
  </si>
  <si>
    <t>Сокращение удельного расхода электрической энергии на собственные нужды подстанций на 1 условную единицу оборудования подстанций</t>
  </si>
  <si>
    <t>электрическая энергия</t>
  </si>
  <si>
    <t xml:space="preserve">газ </t>
  </si>
  <si>
    <r>
      <t>Сокращение удельного расхода электрической энергии в зданиях, строениях, сооружениях организации на 1 м</t>
    </r>
    <r>
      <rPr>
        <vertAlign val="superscript"/>
        <sz val="11"/>
        <color theme="1"/>
        <rFont val="Times New Roman"/>
        <family val="1"/>
        <charset val="204"/>
      </rPr>
      <t>2</t>
    </r>
    <r>
      <rPr>
        <sz val="11"/>
        <color theme="1"/>
        <rFont val="Times New Roman"/>
        <family val="1"/>
        <charset val="204"/>
      </rPr>
      <t xml:space="preserve"> площади указанных помещений</t>
    </r>
  </si>
  <si>
    <r>
      <t>Сокращение удельного расхода тепловой энергии в зданиях, строениях, сооружениях организации на 1 м</t>
    </r>
    <r>
      <rPr>
        <vertAlign val="superscript"/>
        <sz val="11"/>
        <color theme="1"/>
        <rFont val="Times New Roman"/>
        <family val="1"/>
        <charset val="204"/>
      </rPr>
      <t>3</t>
    </r>
    <r>
      <rPr>
        <sz val="11"/>
        <color theme="1"/>
        <rFont val="Times New Roman"/>
        <family val="1"/>
        <charset val="204"/>
      </rPr>
      <t xml:space="preserve"> объема указанных помещений</t>
    </r>
  </si>
  <si>
    <t>Сокращение удельного расхода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</si>
  <si>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 xml:space="preserve">   Примечание: </t>
  </si>
  <si>
    <t xml:space="preserve">Все данные мероприятия являются переходящими до конца года. Оценить эффект от данных мероприятий возможно только после их полной реализации. </t>
  </si>
  <si>
    <t>Гл.инженер ТПУ</t>
  </si>
  <si>
    <t>В.А. Варламов</t>
  </si>
  <si>
    <t>_____________________________________________________________________</t>
  </si>
  <si>
    <t>215 год план</t>
  </si>
  <si>
    <t>2015 год факт</t>
  </si>
  <si>
    <t>от 28.03.2014 №8/50</t>
  </si>
  <si>
    <t>факт 2014 года 1 кв.</t>
  </si>
  <si>
    <t>2015 год 
план 1 кв.</t>
  </si>
  <si>
    <t>2015 год 
факт 1 кв.</t>
  </si>
  <si>
    <t>2015 год 
факт 2 кв.</t>
  </si>
  <si>
    <t>2015 год 
план 2 кв.</t>
  </si>
  <si>
    <t>факт 2014 года 2 кв.</t>
  </si>
  <si>
    <t>2015 год план 1 кв.</t>
  </si>
  <si>
    <t>2015 год факт 1 кв.</t>
  </si>
  <si>
    <t>2015 год план 2 кв.</t>
  </si>
  <si>
    <t>2015 год факт 2 кв.</t>
  </si>
  <si>
    <t>факт 2014 года 3 кв.</t>
  </si>
  <si>
    <t>2015 год 
план 3 кв.</t>
  </si>
  <si>
    <t>2015 год 
факт 3 кв.</t>
  </si>
  <si>
    <t>________________________________________________</t>
  </si>
  <si>
    <t>факт 2014 года 4 кв.</t>
  </si>
  <si>
    <t>2015 год 
план 4 кв.</t>
  </si>
  <si>
    <t>2015 год 
факт 4 кв.</t>
  </si>
  <si>
    <t>2015 год план 4 кв.</t>
  </si>
  <si>
    <t>2015 год факт 4 кв.</t>
  </si>
  <si>
    <t xml:space="preserve">факт 2014 года </t>
  </si>
  <si>
    <t xml:space="preserve">2015 год 
план </t>
  </si>
  <si>
    <t xml:space="preserve">2015 год 
факт </t>
  </si>
  <si>
    <t xml:space="preserve">2015 год план </t>
  </si>
  <si>
    <t xml:space="preserve">2015 год факт </t>
  </si>
</sst>
</file>

<file path=xl/styles.xml><?xml version="1.0" encoding="utf-8"?>
<styleSheet xmlns="http://schemas.openxmlformats.org/spreadsheetml/2006/main">
  <numFmts count="2">
    <numFmt numFmtId="164" formatCode="0.0"/>
    <numFmt numFmtId="165" formatCode="0.000"/>
  </numFmts>
  <fonts count="12">
    <font>
      <sz val="11"/>
      <color theme="1"/>
      <name val="Calibri"/>
      <family val="2"/>
      <charset val="204"/>
      <scheme val="minor"/>
    </font>
    <font>
      <sz val="11"/>
      <color theme="1"/>
      <name val="Times New Roman"/>
      <family val="1"/>
      <charset val="204"/>
    </font>
    <font>
      <b/>
      <sz val="11"/>
      <color theme="1"/>
      <name val="Times New Roman"/>
      <family val="1"/>
      <charset val="204"/>
    </font>
    <font>
      <b/>
      <sz val="9"/>
      <color theme="1"/>
      <name val="Times New Roman"/>
      <family val="1"/>
      <charset val="204"/>
    </font>
    <font>
      <b/>
      <sz val="8"/>
      <color theme="1"/>
      <name val="Times New Roman"/>
      <family val="1"/>
      <charset val="204"/>
    </font>
    <font>
      <sz val="8"/>
      <color theme="1"/>
      <name val="Times New Roman"/>
      <family val="1"/>
      <charset val="204"/>
    </font>
    <font>
      <sz val="9"/>
      <name val="Times New Roman"/>
      <family val="1"/>
      <charset val="204"/>
    </font>
    <font>
      <sz val="10"/>
      <name val="Times New Roman"/>
      <family val="1"/>
      <charset val="204"/>
    </font>
    <font>
      <sz val="12"/>
      <name val="Times New Roman"/>
      <family val="1"/>
      <charset val="204"/>
    </font>
    <font>
      <sz val="11"/>
      <name val="Times New Roman"/>
      <family val="1"/>
      <charset val="204"/>
    </font>
    <font>
      <sz val="10"/>
      <color theme="1"/>
      <name val="Times New Roman"/>
      <family val="1"/>
      <charset val="204"/>
    </font>
    <font>
      <vertAlign val="superscript"/>
      <sz val="11"/>
      <color theme="1"/>
      <name val="Times New Roman"/>
      <family val="1"/>
      <charset val="204"/>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FFFFFF"/>
      </left>
      <right style="medium">
        <color rgb="FFFFFFFF"/>
      </right>
      <top/>
      <bottom/>
      <diagonal/>
    </border>
    <border>
      <left/>
      <right style="medium">
        <color rgb="FFFFFFFF"/>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7" fillId="0" borderId="0"/>
    <xf numFmtId="0" fontId="8" fillId="0" borderId="0"/>
  </cellStyleXfs>
  <cellXfs count="89">
    <xf numFmtId="0" fontId="0" fillId="0" borderId="0" xfId="0"/>
    <xf numFmtId="0" fontId="1"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8"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6" fillId="0" borderId="11" xfId="0" applyFont="1" applyBorder="1" applyAlignment="1">
      <alignment horizontal="center" vertical="center" wrapText="1"/>
    </xf>
    <xf numFmtId="4" fontId="6" fillId="0" borderId="11" xfId="1" applyNumberFormat="1" applyFont="1" applyFill="1" applyBorder="1" applyAlignment="1">
      <alignment horizontal="center" vertical="center"/>
    </xf>
    <xf numFmtId="0" fontId="2" fillId="0" borderId="11"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vertical="center"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1" xfId="0" applyFont="1" applyBorder="1" applyAlignment="1">
      <alignment vertical="center" wrapText="1"/>
    </xf>
    <xf numFmtId="2" fontId="9" fillId="0" borderId="29" xfId="2" applyNumberFormat="1" applyFont="1" applyFill="1" applyBorder="1" applyAlignment="1" applyProtection="1">
      <alignment horizontal="center" vertical="center" wrapText="1"/>
    </xf>
    <xf numFmtId="164" fontId="9" fillId="0" borderId="29" xfId="2" applyNumberFormat="1" applyFont="1" applyFill="1" applyBorder="1" applyAlignment="1" applyProtection="1">
      <alignment horizontal="center" vertical="center" wrapText="1"/>
    </xf>
    <xf numFmtId="165" fontId="9" fillId="0" borderId="29" xfId="2" applyNumberFormat="1" applyFont="1" applyFill="1" applyBorder="1" applyAlignment="1" applyProtection="1">
      <alignment horizontal="center" vertical="center" wrapText="1"/>
    </xf>
    <xf numFmtId="165" fontId="9" fillId="0" borderId="30" xfId="2" applyNumberFormat="1" applyFont="1" applyFill="1" applyBorder="1" applyAlignment="1" applyProtection="1">
      <alignment horizontal="center" vertical="center" wrapText="1"/>
    </xf>
    <xf numFmtId="165" fontId="9" fillId="0" borderId="15" xfId="2" applyNumberFormat="1"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vertical="center" wrapText="1"/>
    </xf>
    <xf numFmtId="0" fontId="1" fillId="0" borderId="0" xfId="0" applyFont="1" applyAlignment="1">
      <alignment horizontal="justify"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2" fontId="9" fillId="0" borderId="28" xfId="2" applyNumberFormat="1" applyFont="1" applyFill="1" applyBorder="1" applyAlignment="1" applyProtection="1">
      <alignment horizontal="center" vertical="center" wrapText="1"/>
    </xf>
    <xf numFmtId="0" fontId="0" fillId="0" borderId="0" xfId="0" applyAlignment="1">
      <alignment horizontal="right"/>
    </xf>
    <xf numFmtId="0" fontId="0" fillId="0" borderId="0" xfId="0" applyAlignment="1">
      <alignment vertical="center"/>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1" fillId="0" borderId="13" xfId="0" applyFont="1" applyBorder="1" applyAlignment="1">
      <alignment horizontal="left" vertical="center" wrapText="1"/>
    </xf>
    <xf numFmtId="0" fontId="1" fillId="0" borderId="8" xfId="0" applyFont="1" applyBorder="1" applyAlignment="1">
      <alignment horizontal="left" vertical="center" wrapText="1"/>
    </xf>
    <xf numFmtId="0" fontId="2" fillId="0" borderId="0" xfId="0" applyFont="1" applyAlignment="1">
      <alignment horizontal="center" vertical="center"/>
    </xf>
    <xf numFmtId="0" fontId="1" fillId="0" borderId="11" xfId="0" applyFont="1" applyBorder="1" applyAlignment="1">
      <alignment vertical="center" wrapText="1"/>
    </xf>
    <xf numFmtId="0" fontId="1" fillId="0" borderId="0" xfId="0" applyFont="1" applyBorder="1" applyAlignment="1">
      <alignment horizontal="right"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vertical="center" wrapText="1"/>
    </xf>
  </cellXfs>
  <cellStyles count="3">
    <cellStyle name="Обычный" xfId="0" builtinId="0"/>
    <cellStyle name="Обычный 2" xfId="2"/>
    <cellStyle name="Обычный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7;&#1090;&#1077;&#1074;&#1072;&#1103;%20&#1086;&#1088;&#1075;&#1072;&#1085;&#1080;&#1079;&#1072;&#1094;&#1080;&#1103;/&#1101;&#1085;&#1077;&#1088;&#1075;&#1086;&#1089;&#1073;&#1077;&#1088;&#1077;&#1078;&#1077;&#1085;&#1080;&#1077;%20-%20&#1077;&#1078;&#1077;&#1082;&#1074;&#1072;&#1088;&#1090;&#1072;&#1083;&#1100;&#1085;&#1072;&#1103;%20&#1086;&#1090;&#1087;&#1088;&#1072;&#1074;&#1082;&#1072;/2014/1%20&#1082;&#1074;%202014&#10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7;&#1077;&#1090;&#1077;&#1074;&#1072;&#1103;%20&#1086;&#1088;&#1075;&#1072;&#1085;&#1080;&#1079;&#1072;&#1094;&#1080;&#1103;/&#1087;&#1088;&#1086;&#1075;&#1085;&#1086;&#1079;&#1085;&#1099;&#1077;%20&#1073;&#1072;&#1083;&#1072;&#1085;&#1089;&#1099;/FORM3.1.2015(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1077;&#1090;&#1077;&#1074;&#1072;&#1103;%20&#1086;&#1088;&#1075;&#1072;&#1085;&#1080;&#1079;&#1072;&#1094;&#1080;&#1103;/&#1092;&#1086;&#1088;&#1084;&#1072;%2046%20(&#1055;&#1077;&#1088;&#1077;&#1076;&#1072;&#1095;&#1072;)%20-%20&#1077;&#1078;&#1077;&#1084;&#1077;&#1089;&#1103;&#1095;&#1085;&#1072;&#1103;%20&#1086;&#1090;&#1087;&#1088;&#1072;&#1074;&#1082;&#1072;/&#1060;%2046%20115%20&#1058;&#1055;&#1059;%202015%20&#10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7;&#1077;&#1090;&#1077;&#1074;&#1072;&#1103;%20&#1086;&#1088;&#1075;&#1072;&#1085;&#1080;&#1079;&#1072;&#1094;&#1080;&#1103;/&#1092;&#1086;&#1088;&#1084;&#1072;%2046%20(&#1055;&#1077;&#1088;&#1077;&#1076;&#1072;&#1095;&#1072;)%20-%20&#1077;&#1078;&#1077;&#1084;&#1077;&#1089;&#1103;&#1095;&#1085;&#1072;&#1103;%20&#1086;&#1090;&#1087;&#1088;&#1072;&#1074;&#1082;&#1072;/&#1060;.46_115_&#1058;&#1055;&#1059;_2014&#107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7;&#1077;&#1090;&#1077;&#1074;&#1072;&#1103;%20&#1086;&#1088;&#1075;&#1072;&#1085;&#1080;&#1079;&#1072;&#1094;&#1080;&#1103;/&#1087;&#1088;&#1086;&#1075;&#1085;&#1086;&#1079;&#1085;&#1099;&#1077;%20&#1073;&#1072;&#1083;&#1072;&#1085;&#1089;&#1099;/FORM3.1.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esktop\&#1076;&#1086;&#1082;&#1091;&#1084;&#1077;&#1085;&#1090;&#1099;%20&#1076;&#1083;&#1103;%20&#1089;&#1087;&#1077;&#1081;&#1089;&#1072;\&#1050;&#1086;&#1087;&#1080;&#1103;%20038_&#1101;&#1083;%20_&#1043;&#1054;&#1059;_&#1042;&#1055;&#1054;_&#1053;&#1048;_&#1058;&#1055;&#1059;_&#1087;&#1088;&#1086;&#1075;&#1088;_&#1101;&#1085;&#1077;&#1088;&#1075;&#1086;&#1089;&#1073;&#1077;&#1088;_&#1087;&#1088;&#1080;&#1083;&#1086;&#1078;_2015_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4"/>
      <sheetName val="приложение 5"/>
      <sheetName val="приложение 6"/>
    </sheetNames>
    <sheetDataSet>
      <sheetData sheetId="0">
        <row r="13">
          <cell r="F13">
            <v>4535.5462018559992</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modProv"/>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refreshError="1"/>
      <sheetData sheetId="1" refreshError="1"/>
      <sheetData sheetId="2" refreshError="1"/>
      <sheetData sheetId="3">
        <row r="14">
          <cell r="J14">
            <v>8.610000000000001E-2</v>
          </cell>
          <cell r="K14">
            <v>7.5999999999999998E-2</v>
          </cell>
          <cell r="L14">
            <v>6.4600000000000005E-2</v>
          </cell>
        </row>
        <row r="15">
          <cell r="J15">
            <v>6.8999999999999999E-3</v>
          </cell>
          <cell r="K15">
            <v>6.1000000000000004E-3</v>
          </cell>
          <cell r="L15">
            <v>5.1999999999999998E-3</v>
          </cell>
        </row>
      </sheetData>
      <sheetData sheetId="4">
        <row r="13">
          <cell r="G13">
            <v>5.7179000000000002</v>
          </cell>
          <cell r="H13">
            <v>3.5685000000000002</v>
          </cell>
          <cell r="I13">
            <v>3.2475999999999998</v>
          </cell>
          <cell r="J13">
            <v>5.0693999999999999</v>
          </cell>
        </row>
        <row r="14">
          <cell r="J14">
            <v>0.20080000000000001</v>
          </cell>
        </row>
        <row r="15">
          <cell r="J15">
            <v>1.6E-2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ИТОГО"/>
      <sheetName val="Анализ"/>
      <sheetName val="Резерв"/>
      <sheetName val="Резерв2"/>
    </sheetNames>
    <sheetDataSet>
      <sheetData sheetId="0">
        <row r="395">
          <cell r="C395">
            <v>4.8296007439553623</v>
          </cell>
        </row>
      </sheetData>
      <sheetData sheetId="1">
        <row r="395">
          <cell r="C395">
            <v>5.8424800578631944</v>
          </cell>
        </row>
      </sheetData>
      <sheetData sheetId="2">
        <row r="395">
          <cell r="C395">
            <v>4.6663715643728043</v>
          </cell>
        </row>
      </sheetData>
      <sheetData sheetId="3">
        <row r="395">
          <cell r="C395">
            <v>5.1597854928704283</v>
          </cell>
        </row>
        <row r="515">
          <cell r="C515">
            <v>1182.151359603597</v>
          </cell>
        </row>
      </sheetData>
      <sheetData sheetId="4">
        <row r="395">
          <cell r="C395">
            <v>4.1596158297168833</v>
          </cell>
        </row>
        <row r="515">
          <cell r="C515">
            <v>999.39684840000268</v>
          </cell>
        </row>
      </sheetData>
      <sheetData sheetId="5">
        <row r="395">
          <cell r="C395">
            <v>2.3259659020458776</v>
          </cell>
        </row>
        <row r="515">
          <cell r="C515">
            <v>843.59992541999918</v>
          </cell>
        </row>
      </sheetData>
      <sheetData sheetId="6">
        <row r="395">
          <cell r="C395">
            <v>3.002605083694978</v>
          </cell>
        </row>
        <row r="515">
          <cell r="C515">
            <v>877.90496961200017</v>
          </cell>
        </row>
      </sheetData>
      <sheetData sheetId="7">
        <row r="395">
          <cell r="C395">
            <v>3.3150229386236822</v>
          </cell>
        </row>
        <row r="515">
          <cell r="C515">
            <v>912.14262587920098</v>
          </cell>
        </row>
      </sheetData>
      <sheetData sheetId="8">
        <row r="395">
          <cell r="C395">
            <v>4.5667239098987391</v>
          </cell>
        </row>
        <row r="515">
          <cell r="C515">
            <v>1111.147833124797</v>
          </cell>
        </row>
      </sheetData>
      <sheetData sheetId="9">
        <row r="395">
          <cell r="C395">
            <v>6.1371975614796446</v>
          </cell>
        </row>
      </sheetData>
      <sheetData sheetId="10">
        <row r="395">
          <cell r="C395">
            <v>5.0621008472824958</v>
          </cell>
        </row>
      </sheetData>
      <sheetData sheetId="11">
        <row r="395">
          <cell r="C395">
            <v>5.8192233932630701</v>
          </cell>
        </row>
      </sheetData>
      <sheetData sheetId="12"/>
      <sheetData sheetId="13">
        <row r="4">
          <cell r="G4">
            <v>1567.5753669015996</v>
          </cell>
          <cell r="H4">
            <v>1425.8981459744</v>
          </cell>
          <cell r="I4">
            <v>1396.2142546084015</v>
          </cell>
          <cell r="P4">
            <v>1269.4379924400041</v>
          </cell>
          <cell r="Q4">
            <v>1434.6146264399979</v>
          </cell>
          <cell r="R4">
            <v>1485.8279850479976</v>
          </cell>
        </row>
        <row r="12">
          <cell r="J12">
            <v>38.065273779235824</v>
          </cell>
          <cell r="K12">
            <v>32.180578518480083</v>
          </cell>
          <cell r="L12">
            <v>27.163917598523973</v>
          </cell>
          <cell r="M12">
            <v>28.268540021506404</v>
          </cell>
          <cell r="N12">
            <v>29.37099255331027</v>
          </cell>
          <cell r="O12">
            <v>35.778960226618466</v>
          </cell>
          <cell r="P12">
            <v>40.875903356568131</v>
          </cell>
          <cell r="Q12">
            <v>46.19459097136793</v>
          </cell>
          <cell r="R12">
            <v>47.843661118545519</v>
          </cell>
        </row>
        <row r="13">
          <cell r="G13">
            <v>50.475926814231507</v>
          </cell>
          <cell r="H13">
            <v>45.913920300375679</v>
          </cell>
          <cell r="I13">
            <v>44.958098998390525</v>
          </cell>
        </row>
      </sheetData>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ИТОГО"/>
      <sheetName val="Анализ"/>
      <sheetName val="Резерв"/>
      <sheetName val="Резерв2"/>
    </sheetNames>
    <sheetDataSet>
      <sheetData sheetId="0">
        <row r="395">
          <cell r="C395">
            <v>4.6098281607998342</v>
          </cell>
        </row>
      </sheetData>
      <sheetData sheetId="1">
        <row r="395">
          <cell r="C395">
            <v>4.1225869610497821</v>
          </cell>
        </row>
      </sheetData>
      <sheetData sheetId="2">
        <row r="395">
          <cell r="C395">
            <v>9.5601655905019793</v>
          </cell>
        </row>
      </sheetData>
      <sheetData sheetId="3">
        <row r="395">
          <cell r="C395">
            <v>9.6894471985003143</v>
          </cell>
        </row>
      </sheetData>
      <sheetData sheetId="4">
        <row r="395">
          <cell r="C395">
            <v>7.7924188710685289</v>
          </cell>
        </row>
      </sheetData>
      <sheetData sheetId="5">
        <row r="395">
          <cell r="C395">
            <v>9.3681705894605294</v>
          </cell>
        </row>
      </sheetData>
      <sheetData sheetId="6">
        <row r="395">
          <cell r="C395">
            <v>1.9767360966465319</v>
          </cell>
        </row>
        <row r="515">
          <cell r="C515">
            <v>930.64729087600153</v>
          </cell>
        </row>
      </sheetData>
      <sheetData sheetId="7">
        <row r="395">
          <cell r="C395">
            <v>3.7204005415538433</v>
          </cell>
        </row>
        <row r="515">
          <cell r="C515">
            <v>910.50886721599863</v>
          </cell>
        </row>
      </sheetData>
      <sheetData sheetId="8">
        <row r="395">
          <cell r="C395">
            <v>3.4720754009581341</v>
          </cell>
        </row>
        <row r="515">
          <cell r="C515">
            <v>1189.6480000000001</v>
          </cell>
        </row>
      </sheetData>
      <sheetData sheetId="9">
        <row r="395">
          <cell r="C395">
            <v>3.8492676525723808</v>
          </cell>
        </row>
      </sheetData>
      <sheetData sheetId="10">
        <row r="395">
          <cell r="C395">
            <v>5.5117321391376795</v>
          </cell>
        </row>
      </sheetData>
      <sheetData sheetId="11">
        <row r="395">
          <cell r="C395">
            <v>7.0317754634451157</v>
          </cell>
        </row>
      </sheetData>
      <sheetData sheetId="12"/>
      <sheetData sheetId="13">
        <row r="4">
          <cell r="P4">
            <v>1199.8677152983992</v>
          </cell>
          <cell r="Q4">
            <v>1365.4676733956019</v>
          </cell>
          <cell r="R4">
            <v>1611.3576590959985</v>
          </cell>
        </row>
        <row r="12">
          <cell r="G12">
            <v>68.413254800000004</v>
          </cell>
          <cell r="H12">
            <v>62.991118336263206</v>
          </cell>
          <cell r="I12">
            <v>55.551717097605547</v>
          </cell>
          <cell r="J12">
            <v>49.785281533700811</v>
          </cell>
          <cell r="K12">
            <v>49.808943800000002</v>
          </cell>
          <cell r="L12">
            <v>48.151313599999995</v>
          </cell>
          <cell r="M12">
            <v>37.039762176864862</v>
          </cell>
          <cell r="N12">
            <v>36.238252915196746</v>
          </cell>
          <cell r="O12">
            <v>47.347990400000008</v>
          </cell>
          <cell r="P12">
            <v>47.754735068876286</v>
          </cell>
          <cell r="Q12">
            <v>54.345613401144959</v>
          </cell>
          <cell r="R12">
            <v>64.13203483202075</v>
          </cell>
        </row>
      </sheetData>
      <sheetData sheetId="14"/>
      <sheetData sheetId="1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modProv"/>
      <sheetName val="et_union_hor"/>
      <sheetName val="modReestr"/>
      <sheetName val="modfrmReestr"/>
      <sheetName val="modUpdTemplMain"/>
      <sheetName val="AllSheetsInThisWorkbook"/>
      <sheetName val="REESTR_ORG"/>
      <sheetName val="modClassifierValidate"/>
      <sheetName val="modHyp"/>
      <sheetName val="modList00"/>
      <sheetName val="modList03"/>
      <sheetName val="modList04"/>
    </sheetNames>
    <sheetDataSet>
      <sheetData sheetId="0" refreshError="1"/>
      <sheetData sheetId="1" refreshError="1"/>
      <sheetData sheetId="2" refreshError="1"/>
      <sheetData sheetId="3" refreshError="1"/>
      <sheetData sheetId="4" refreshError="1"/>
      <sheetData sheetId="5">
        <row r="13">
          <cell r="V13">
            <v>17.60347977979999</v>
          </cell>
        </row>
        <row r="14">
          <cell r="J14">
            <v>8.6054922748845117E-2</v>
          </cell>
          <cell r="K14">
            <v>7.6012608375689308E-2</v>
          </cell>
          <cell r="L14">
            <v>6.4590877755057827E-2</v>
          </cell>
        </row>
        <row r="15">
          <cell r="J15">
            <v>6.8821464722018241E-3</v>
          </cell>
          <cell r="K15">
            <v>6.0790235801197042E-3</v>
          </cell>
          <cell r="L15">
            <v>5.1655834120698943E-3</v>
          </cell>
        </row>
      </sheetData>
      <sheetData sheetId="6">
        <row r="14">
          <cell r="I14">
            <v>0.12873622082046521</v>
          </cell>
          <cell r="J14">
            <v>0.20095041575868416</v>
          </cell>
        </row>
        <row r="15">
          <cell r="I15">
            <v>1.0295535684227312E-2</v>
          </cell>
          <cell r="J15">
            <v>1.6070785385949089E-2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ОО_ТИЗ"/>
      <sheetName val="ООО_ТИЗ"/>
      <sheetName val="титульн_лист"/>
      <sheetName val="Приложение 1"/>
      <sheetName val="Приложение 2"/>
      <sheetName val="Приложение 3"/>
    </sheetNames>
    <sheetDataSet>
      <sheetData sheetId="0" refreshError="1"/>
      <sheetData sheetId="1" refreshError="1"/>
      <sheetData sheetId="2" refreshError="1"/>
      <sheetData sheetId="3" refreshError="1"/>
      <sheetData sheetId="4" refreshError="1"/>
      <sheetData sheetId="5" refreshError="1">
        <row r="9">
          <cell r="F9">
            <v>9.9899091826397817E-3</v>
          </cell>
        </row>
        <row r="10">
          <cell r="F10">
            <v>1.9840925071113864E-2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58"/>
  <sheetViews>
    <sheetView zoomScale="80" zoomScaleNormal="80" workbookViewId="0">
      <selection activeCell="T16" sqref="T16"/>
    </sheetView>
  </sheetViews>
  <sheetFormatPr defaultRowHeight="15"/>
  <cols>
    <col min="2" max="2" width="36.28515625" customWidth="1"/>
    <col min="3" max="3" width="13.7109375" customWidth="1"/>
    <col min="4" max="4" width="13.28515625" customWidth="1"/>
    <col min="5" max="7" width="13.7109375" customWidth="1"/>
    <col min="8" max="8" width="12.28515625" customWidth="1"/>
    <col min="9" max="9" width="12.42578125" customWidth="1"/>
    <col min="10" max="10" width="11.7109375" customWidth="1"/>
    <col min="11" max="11" width="13" customWidth="1"/>
    <col min="12" max="12" width="11.42578125" customWidth="1"/>
    <col min="13" max="13" width="9.140625" customWidth="1"/>
    <col min="14" max="14" width="11.42578125" customWidth="1"/>
    <col min="15" max="15" width="9.85546875" customWidth="1"/>
    <col min="16" max="18" width="11.42578125" bestFit="1" customWidth="1"/>
    <col min="19" max="19" width="10.42578125" customWidth="1"/>
    <col min="20" max="20" width="12.42578125" bestFit="1" customWidth="1"/>
    <col min="22" max="22" width="12.42578125" bestFit="1" customWidth="1"/>
    <col min="23" max="23" width="10.42578125" customWidth="1"/>
  </cols>
  <sheetData>
    <row r="1" spans="1:23">
      <c r="A1" s="1"/>
      <c r="B1" s="1"/>
      <c r="C1" s="1"/>
      <c r="D1" s="1"/>
      <c r="E1" s="1"/>
      <c r="F1" s="1"/>
      <c r="G1" s="1"/>
      <c r="W1" s="61" t="s">
        <v>0</v>
      </c>
    </row>
    <row r="2" spans="1:23">
      <c r="A2" s="1"/>
      <c r="B2" s="1"/>
      <c r="C2" s="1"/>
      <c r="D2" s="1"/>
      <c r="E2" s="1"/>
      <c r="F2" s="1"/>
      <c r="G2" s="1"/>
      <c r="W2" s="61" t="s">
        <v>1</v>
      </c>
    </row>
    <row r="3" spans="1:23">
      <c r="A3" s="63"/>
      <c r="B3" s="63"/>
      <c r="C3" s="63"/>
      <c r="D3" s="63"/>
      <c r="E3" s="63"/>
      <c r="F3" s="63"/>
      <c r="G3" s="63"/>
      <c r="H3" s="1"/>
      <c r="I3" s="1"/>
      <c r="L3" s="1"/>
      <c r="M3" s="1"/>
      <c r="N3" s="1"/>
      <c r="W3" s="61" t="s">
        <v>2</v>
      </c>
    </row>
    <row r="4" spans="1:23">
      <c r="A4" s="63"/>
      <c r="B4" s="63"/>
      <c r="C4" s="63"/>
      <c r="D4" s="63"/>
      <c r="E4" s="63"/>
      <c r="F4" s="63"/>
      <c r="G4" s="63"/>
      <c r="H4" s="1"/>
      <c r="I4" s="1"/>
      <c r="L4" s="1"/>
      <c r="M4" s="1"/>
      <c r="N4" s="1"/>
      <c r="W4" s="61" t="s">
        <v>176</v>
      </c>
    </row>
    <row r="5" spans="1:23">
      <c r="A5" s="67" t="s">
        <v>4</v>
      </c>
      <c r="B5" s="67"/>
      <c r="C5" s="67"/>
      <c r="D5" s="67"/>
      <c r="E5" s="67"/>
      <c r="F5" s="67"/>
      <c r="G5" s="67"/>
      <c r="H5" s="67"/>
      <c r="I5" s="67"/>
      <c r="J5" s="67"/>
      <c r="K5" s="67"/>
      <c r="L5" s="67"/>
      <c r="M5" s="67"/>
      <c r="N5" s="67"/>
      <c r="O5" s="67"/>
      <c r="P5" s="67"/>
      <c r="Q5" s="67"/>
      <c r="R5" s="67"/>
    </row>
    <row r="6" spans="1:23">
      <c r="A6" s="67" t="s">
        <v>5</v>
      </c>
      <c r="B6" s="67"/>
      <c r="C6" s="67"/>
      <c r="D6" s="67"/>
      <c r="E6" s="67"/>
      <c r="F6" s="67"/>
      <c r="G6" s="67"/>
      <c r="H6" s="67"/>
      <c r="I6" s="67"/>
      <c r="J6" s="67"/>
      <c r="K6" s="67"/>
      <c r="L6" s="67"/>
      <c r="M6" s="67"/>
      <c r="N6" s="67"/>
      <c r="O6" s="67"/>
      <c r="P6" s="67"/>
      <c r="Q6" s="67"/>
      <c r="R6" s="67"/>
    </row>
    <row r="7" spans="1:23">
      <c r="A7" s="67" t="s">
        <v>6</v>
      </c>
      <c r="B7" s="67"/>
      <c r="C7" s="67"/>
      <c r="D7" s="67"/>
      <c r="E7" s="67"/>
      <c r="F7" s="67"/>
      <c r="G7" s="67"/>
      <c r="H7" s="67"/>
      <c r="I7" s="67"/>
      <c r="J7" s="67"/>
      <c r="K7" s="67"/>
      <c r="L7" s="67"/>
      <c r="M7" s="67"/>
      <c r="N7" s="67"/>
      <c r="O7" s="67"/>
      <c r="P7" s="67"/>
      <c r="Q7" s="67"/>
      <c r="R7" s="67"/>
    </row>
    <row r="8" spans="1:23">
      <c r="A8" s="67" t="s">
        <v>7</v>
      </c>
      <c r="B8" s="67"/>
      <c r="C8" s="67"/>
      <c r="D8" s="67"/>
      <c r="E8" s="67"/>
      <c r="F8" s="67"/>
      <c r="G8" s="67"/>
      <c r="H8" s="67"/>
      <c r="I8" s="67"/>
      <c r="J8" s="67"/>
      <c r="K8" s="67"/>
      <c r="L8" s="67"/>
      <c r="M8" s="67"/>
      <c r="N8" s="67"/>
      <c r="O8" s="67"/>
      <c r="P8" s="67"/>
      <c r="Q8" s="67"/>
      <c r="R8" s="67"/>
    </row>
    <row r="9" spans="1:23" ht="15.75" thickBot="1">
      <c r="A9" s="1"/>
    </row>
    <row r="10" spans="1:23" ht="49.5" customHeight="1" thickBot="1">
      <c r="A10" s="2" t="s">
        <v>8</v>
      </c>
      <c r="B10" s="3" t="s">
        <v>9</v>
      </c>
      <c r="C10" s="3" t="s">
        <v>10</v>
      </c>
      <c r="D10" s="4" t="s">
        <v>177</v>
      </c>
      <c r="E10" s="4" t="s">
        <v>178</v>
      </c>
      <c r="F10" s="4" t="s">
        <v>179</v>
      </c>
      <c r="G10" s="5" t="s">
        <v>11</v>
      </c>
      <c r="H10" s="4" t="s">
        <v>182</v>
      </c>
      <c r="I10" s="4" t="s">
        <v>181</v>
      </c>
      <c r="J10" s="4" t="s">
        <v>180</v>
      </c>
      <c r="K10" s="5" t="s">
        <v>11</v>
      </c>
      <c r="L10" s="4" t="s">
        <v>187</v>
      </c>
      <c r="M10" s="4" t="s">
        <v>188</v>
      </c>
      <c r="N10" s="4" t="s">
        <v>189</v>
      </c>
      <c r="O10" s="5" t="s">
        <v>11</v>
      </c>
      <c r="P10" s="4" t="s">
        <v>191</v>
      </c>
      <c r="Q10" s="4" t="s">
        <v>192</v>
      </c>
      <c r="R10" s="4" t="s">
        <v>193</v>
      </c>
      <c r="S10" s="5" t="s">
        <v>11</v>
      </c>
      <c r="T10" s="4" t="s">
        <v>196</v>
      </c>
      <c r="U10" s="4" t="s">
        <v>197</v>
      </c>
      <c r="V10" s="4" t="s">
        <v>198</v>
      </c>
      <c r="W10" s="5" t="s">
        <v>11</v>
      </c>
    </row>
    <row r="11" spans="1:23" ht="15.75" thickBot="1">
      <c r="A11" s="6">
        <v>1</v>
      </c>
      <c r="B11" s="7">
        <v>2</v>
      </c>
      <c r="C11" s="7">
        <v>3</v>
      </c>
      <c r="D11" s="7">
        <v>4</v>
      </c>
      <c r="E11" s="7">
        <v>5</v>
      </c>
      <c r="F11" s="7">
        <v>6</v>
      </c>
      <c r="G11" s="8">
        <v>7</v>
      </c>
      <c r="H11" s="7">
        <v>4</v>
      </c>
      <c r="I11" s="7">
        <v>5</v>
      </c>
      <c r="J11" s="7">
        <v>6</v>
      </c>
      <c r="K11" s="8">
        <v>7</v>
      </c>
      <c r="L11" s="7">
        <v>4</v>
      </c>
      <c r="M11" s="7">
        <v>5</v>
      </c>
      <c r="N11" s="7">
        <v>6</v>
      </c>
      <c r="O11" s="8">
        <v>7</v>
      </c>
      <c r="P11" s="7">
        <v>4</v>
      </c>
      <c r="Q11" s="7">
        <v>5</v>
      </c>
      <c r="R11" s="7">
        <v>6</v>
      </c>
      <c r="S11" s="8">
        <v>7</v>
      </c>
      <c r="T11" s="7">
        <v>4</v>
      </c>
      <c r="U11" s="7">
        <v>5</v>
      </c>
      <c r="V11" s="7">
        <v>6</v>
      </c>
      <c r="W11" s="8">
        <v>7</v>
      </c>
    </row>
    <row r="12" spans="1:23">
      <c r="A12" s="9" t="s">
        <v>12</v>
      </c>
      <c r="B12" s="10" t="s">
        <v>13</v>
      </c>
      <c r="C12" s="11" t="s">
        <v>14</v>
      </c>
      <c r="D12" s="11">
        <v>156.07</v>
      </c>
      <c r="E12" s="11">
        <v>156.07</v>
      </c>
      <c r="F12" s="11">
        <v>156.07</v>
      </c>
      <c r="G12" s="12"/>
      <c r="H12" s="11">
        <v>156.07</v>
      </c>
      <c r="I12" s="11">
        <v>156.07</v>
      </c>
      <c r="J12" s="11">
        <v>156.07</v>
      </c>
      <c r="K12" s="12"/>
      <c r="L12" s="11">
        <v>156.07</v>
      </c>
      <c r="M12" s="11">
        <v>156.07</v>
      </c>
      <c r="N12" s="11">
        <v>156.07</v>
      </c>
      <c r="O12" s="12"/>
      <c r="P12" s="11">
        <v>156.07</v>
      </c>
      <c r="Q12" s="11">
        <v>156.07</v>
      </c>
      <c r="R12" s="11">
        <v>156.07</v>
      </c>
      <c r="S12" s="12"/>
      <c r="T12" s="11">
        <v>156.07</v>
      </c>
      <c r="U12" s="11">
        <v>156.07</v>
      </c>
      <c r="V12" s="11">
        <v>156.07</v>
      </c>
      <c r="W12" s="12"/>
    </row>
    <row r="13" spans="1:23">
      <c r="A13" s="13" t="s">
        <v>15</v>
      </c>
      <c r="B13" s="14" t="s">
        <v>16</v>
      </c>
      <c r="C13" s="15" t="s">
        <v>17</v>
      </c>
      <c r="D13" s="15">
        <f>'[1]приложение 4'!$F$13</f>
        <v>4535.5462018559992</v>
      </c>
      <c r="E13" s="15">
        <f>'[2]Форма 3.1 (кварталы)'!$G$13*1000</f>
        <v>5717.9000000000005</v>
      </c>
      <c r="F13" s="15">
        <f>[3]Анализ!$G$4+[3]Анализ!$H$4+[3]Анализ!$I$4</f>
        <v>4389.6877674844009</v>
      </c>
      <c r="G13" s="16">
        <f>E13-F13</f>
        <v>1328.2122325155997</v>
      </c>
      <c r="H13" s="15">
        <v>3567.7944706960006</v>
      </c>
      <c r="I13" s="15">
        <f>'[2]Форма 3.1 (кварталы)'!$H$13*1000</f>
        <v>3568.5</v>
      </c>
      <c r="J13" s="15">
        <f>[3]Апрель!$C$515+[3]Май!$C$515+[3]Июнь!$C$515</f>
        <v>3025.1481334235991</v>
      </c>
      <c r="K13" s="16">
        <f>I13-J13</f>
        <v>543.35186657640088</v>
      </c>
      <c r="L13" s="15">
        <f>[4]Июль!$C$515+[4]Август!$C$515+[4]Сентябрь!$C$515</f>
        <v>3030.8041580920003</v>
      </c>
      <c r="M13" s="15">
        <f>'[2]Форма 3.1 (кварталы)'!$I$13*1000</f>
        <v>3247.6</v>
      </c>
      <c r="N13" s="15">
        <f>[3]Июль!$C$515+[3]Август!$C$515+[3]Сентябрь!$C$515</f>
        <v>2901.195428615998</v>
      </c>
      <c r="O13" s="16">
        <f>M13-N13</f>
        <v>346.40457138400188</v>
      </c>
      <c r="P13" s="15">
        <f>[4]Анализ!$P$4+[4]Анализ!$Q$4+[4]Анализ!$R$4</f>
        <v>4176.6930477899996</v>
      </c>
      <c r="Q13" s="15">
        <f>'[2]Форма 3.1 (кварталы)'!$J$13*1000</f>
        <v>5069.3999999999996</v>
      </c>
      <c r="R13" s="15">
        <f>[3]Анализ!$P$4+[3]Анализ!$Q$4+[3]Анализ!$R$4</f>
        <v>4189.8806039279998</v>
      </c>
      <c r="S13" s="16">
        <f>Q13-R13</f>
        <v>879.51939607199984</v>
      </c>
      <c r="T13" s="15">
        <f>D13+H13+L13+P13</f>
        <v>15310.837878433998</v>
      </c>
      <c r="U13" s="15">
        <f>E13+I13+M13+Q13</f>
        <v>17603.400000000001</v>
      </c>
      <c r="V13" s="15">
        <f>F13+J13+N13+R13</f>
        <v>14505.911933451996</v>
      </c>
      <c r="W13" s="16">
        <f>U13-V13</f>
        <v>3097.488066548005</v>
      </c>
    </row>
    <row r="14" spans="1:23" ht="30">
      <c r="A14" s="13" t="s">
        <v>18</v>
      </c>
      <c r="B14" s="14" t="s">
        <v>19</v>
      </c>
      <c r="C14" s="14"/>
      <c r="D14" s="15"/>
      <c r="E14" s="15"/>
      <c r="F14" s="15"/>
      <c r="G14" s="16"/>
      <c r="H14" s="15"/>
      <c r="I14" s="15"/>
      <c r="J14" s="15"/>
      <c r="K14" s="16"/>
      <c r="L14" s="15"/>
      <c r="M14" s="15"/>
      <c r="N14" s="15"/>
      <c r="O14" s="16"/>
      <c r="P14" s="15"/>
      <c r="Q14" s="15"/>
      <c r="R14" s="15"/>
      <c r="S14" s="16"/>
      <c r="T14" s="15"/>
      <c r="U14" s="15"/>
      <c r="V14" s="15"/>
      <c r="W14" s="16"/>
    </row>
    <row r="15" spans="1:23">
      <c r="A15" s="64" t="s">
        <v>20</v>
      </c>
      <c r="B15" s="65" t="s">
        <v>21</v>
      </c>
      <c r="C15" s="15" t="s">
        <v>17</v>
      </c>
      <c r="D15" s="15">
        <f>[4]Анализ!$G$12+[4]Анализ!$H$12+[4]Анализ!$I$12</f>
        <v>186.95609023386876</v>
      </c>
      <c r="E15" s="15"/>
      <c r="F15" s="15">
        <f>[3]Анализ!$G$13+[3]Анализ!$H$13+[3]Анализ!$I$13</f>
        <v>141.3479461129977</v>
      </c>
      <c r="G15" s="16">
        <f>D15-F15</f>
        <v>45.60814412087106</v>
      </c>
      <c r="H15" s="15">
        <f>[4]Анализ!$J$12+[4]Анализ!$K$12+[4]Анализ!$L$12</f>
        <v>147.7455389337008</v>
      </c>
      <c r="I15" s="15"/>
      <c r="J15" s="15">
        <f>[3]Анализ!$J$12+[3]Анализ!$K$12+[3]Анализ!$L$12</f>
        <v>97.409769896239879</v>
      </c>
      <c r="K15" s="16">
        <f>H15-J15</f>
        <v>50.335769037460921</v>
      </c>
      <c r="L15" s="15">
        <f>[4]Анализ!$M$12+[4]Анализ!$N$12+[4]Анализ!$O$12</f>
        <v>120.62600549206161</v>
      </c>
      <c r="M15" s="15"/>
      <c r="N15" s="15">
        <f>[3]Анализ!$M$12+[3]Анализ!$N$12+[3]Анализ!$O$12</f>
        <v>93.418492801435136</v>
      </c>
      <c r="O15" s="16">
        <f>L15-N15</f>
        <v>27.207512690626473</v>
      </c>
      <c r="P15" s="15">
        <f>[4]Анализ!$P$12+[4]Анализ!$Q$12+[4]Анализ!$R$12</f>
        <v>166.232383302042</v>
      </c>
      <c r="Q15" s="15"/>
      <c r="R15" s="15">
        <f>[3]Анализ!$P$12+[3]Анализ!$Q$12+[3]Анализ!$R$12</f>
        <v>134.91415544648157</v>
      </c>
      <c r="S15" s="16">
        <f>P15-R15</f>
        <v>31.318227855560423</v>
      </c>
      <c r="T15" s="15">
        <f>D15+H15+L15+P15</f>
        <v>621.56001796167311</v>
      </c>
      <c r="U15" s="15"/>
      <c r="V15" s="15">
        <f>F15+J15+N15+R15</f>
        <v>467.09036425715431</v>
      </c>
      <c r="W15" s="16">
        <f>T15-V15</f>
        <v>154.46965370451881</v>
      </c>
    </row>
    <row r="16" spans="1:23">
      <c r="A16" s="64"/>
      <c r="B16" s="66"/>
      <c r="C16" s="15" t="s">
        <v>22</v>
      </c>
      <c r="D16" s="15">
        <v>3.9800004332804471</v>
      </c>
      <c r="E16" s="15"/>
      <c r="F16" s="15">
        <f>F15/F13*100</f>
        <v>3.2199999999999998</v>
      </c>
      <c r="G16" s="16"/>
      <c r="H16" s="15">
        <v>3.9800000000000004</v>
      </c>
      <c r="I16" s="15"/>
      <c r="J16" s="15">
        <f>J15/J13*100</f>
        <v>3.2199999999999993</v>
      </c>
      <c r="K16" s="16"/>
      <c r="L16" s="15">
        <f>L15/L13*100</f>
        <v>3.9800000000000004</v>
      </c>
      <c r="M16" s="15"/>
      <c r="N16" s="15">
        <f>N15/N13*100</f>
        <v>3.2199999999999998</v>
      </c>
      <c r="O16" s="16"/>
      <c r="P16" s="15">
        <f>P15/P13*100</f>
        <v>3.9800000000000004</v>
      </c>
      <c r="Q16" s="15"/>
      <c r="R16" s="15">
        <f>R15/R13*100</f>
        <v>3.2199999999999993</v>
      </c>
      <c r="S16" s="16"/>
      <c r="T16" s="15">
        <f>T15/T13*100</f>
        <v>4.0596081213632873</v>
      </c>
      <c r="U16" s="15"/>
      <c r="V16" s="15">
        <f>V15/V13*100</f>
        <v>3.2199999999999998</v>
      </c>
      <c r="W16" s="16"/>
    </row>
    <row r="17" spans="1:23" ht="15.75" customHeight="1">
      <c r="A17" s="64" t="s">
        <v>23</v>
      </c>
      <c r="B17" s="68" t="s">
        <v>24</v>
      </c>
      <c r="C17" s="15" t="s">
        <v>17</v>
      </c>
      <c r="D17" s="15">
        <f>[4]Январь!$C$395+[4]Февраль!$C$395+[4]Март!$C$395</f>
        <v>18.292580712351594</v>
      </c>
      <c r="E17" s="15"/>
      <c r="F17" s="15">
        <f>[3]Январь!$C$395+[3]Февраль!$C$395+[3]Март!$C$395</f>
        <v>15.33845236619136</v>
      </c>
      <c r="G17" s="16">
        <f>D17-F17</f>
        <v>2.9541283461602337</v>
      </c>
      <c r="H17" s="15">
        <f>[4]Апрель!$C$395+[4]Май!$C$395+[4]Июнь!$C$395</f>
        <v>26.850036659029374</v>
      </c>
      <c r="I17" s="15"/>
      <c r="J17" s="15">
        <f>[3]Апрель!$C$395+[3]Май!$C$395+[3]Июнь!$C$395</f>
        <v>11.645367224633189</v>
      </c>
      <c r="K17" s="16">
        <f>H17-J17</f>
        <v>15.204669434396186</v>
      </c>
      <c r="L17" s="15">
        <f>[4]Июль!$C$395+[4]Август!$C$395+[4]Сентябрь!$C$395</f>
        <v>9.1692120391585092</v>
      </c>
      <c r="M17" s="15"/>
      <c r="N17" s="15">
        <f>[3]Июль!$C$395+[3]Август!$C$395+[3]Сентябрь!$C$395</f>
        <v>10.884351932217399</v>
      </c>
      <c r="O17" s="16">
        <f>L17-N17</f>
        <v>-1.7151398930588897</v>
      </c>
      <c r="P17" s="15">
        <f>[4]Октябрь!$C$395+[4]Ноябрь!$C$395+[4]Декабрь!$C$395</f>
        <v>16.392775255155176</v>
      </c>
      <c r="Q17" s="15"/>
      <c r="R17" s="15">
        <f>[3]Октябрь!$C$395+[3]Ноябрь!$C$395+[3]Декабрь!$C$395</f>
        <v>17.018521802025209</v>
      </c>
      <c r="S17" s="16">
        <f>P17-R17</f>
        <v>-0.62574654687003317</v>
      </c>
      <c r="T17" s="15">
        <f>D17+H17+L17+P17</f>
        <v>70.704604665694646</v>
      </c>
      <c r="U17" s="15"/>
      <c r="V17" s="15">
        <f>F17+J17+N17+R17</f>
        <v>54.886693325067156</v>
      </c>
      <c r="W17" s="16">
        <f>T17-V17</f>
        <v>15.817911340627489</v>
      </c>
    </row>
    <row r="18" spans="1:23">
      <c r="A18" s="64"/>
      <c r="B18" s="68"/>
      <c r="C18" s="15" t="s">
        <v>25</v>
      </c>
      <c r="D18" s="15"/>
      <c r="E18" s="15"/>
      <c r="F18" s="15"/>
      <c r="G18" s="16"/>
      <c r="H18" s="15"/>
      <c r="I18" s="15"/>
      <c r="J18" s="15"/>
      <c r="K18" s="16"/>
      <c r="L18" s="15"/>
      <c r="M18" s="15"/>
      <c r="N18" s="15"/>
      <c r="O18" s="16"/>
      <c r="P18" s="15"/>
      <c r="Q18" s="15"/>
      <c r="R18" s="15"/>
      <c r="S18" s="16"/>
      <c r="T18" s="15"/>
      <c r="U18" s="15"/>
      <c r="V18" s="15"/>
      <c r="W18" s="16"/>
    </row>
    <row r="19" spans="1:23">
      <c r="A19" s="64"/>
      <c r="B19" s="68"/>
      <c r="C19" s="15" t="s">
        <v>22</v>
      </c>
      <c r="D19" s="15">
        <v>0.16599800519901056</v>
      </c>
      <c r="E19" s="15"/>
      <c r="F19" s="15">
        <f>F17/F13*100</f>
        <v>0.34942012231046149</v>
      </c>
      <c r="G19" s="16"/>
      <c r="H19" s="15">
        <v>0.59147758117521354</v>
      </c>
      <c r="I19" s="15"/>
      <c r="J19" s="15">
        <f>J17/J13*100</f>
        <v>0.3849519663506189</v>
      </c>
      <c r="K19" s="16"/>
      <c r="L19" s="15">
        <f>L17/L13*100</f>
        <v>0.30253396659356757</v>
      </c>
      <c r="M19" s="15"/>
      <c r="N19" s="15">
        <f>N17/N13*100</f>
        <v>0.37516782995241826</v>
      </c>
      <c r="O19" s="16"/>
      <c r="P19" s="15">
        <f>P17/P13*100</f>
        <v>0.39248216394137542</v>
      </c>
      <c r="Q19" s="15"/>
      <c r="R19" s="15">
        <f>R17/R13*100</f>
        <v>0.4061815457478764</v>
      </c>
      <c r="S19" s="16"/>
      <c r="T19" s="15">
        <f>T17/T13*100</f>
        <v>0.46179448327439515</v>
      </c>
      <c r="U19" s="15"/>
      <c r="V19" s="15">
        <f>V17/V13*100</f>
        <v>0.37837464874230542</v>
      </c>
      <c r="W19" s="16"/>
    </row>
    <row r="20" spans="1:23">
      <c r="A20" s="64" t="s">
        <v>26</v>
      </c>
      <c r="B20" s="65" t="s">
        <v>27</v>
      </c>
      <c r="C20" s="15" t="s">
        <v>17</v>
      </c>
      <c r="D20" s="15">
        <f>('[5]Форма 3.1'!$J$14+'[5]Форма 3.1'!$K$14+'[5]Форма 3.1'!$L$14)*1000</f>
        <v>226.65840887959226</v>
      </c>
      <c r="E20" s="15">
        <f>('[2]Форма 3.1'!$J$14+'[2]Форма 3.1'!$K$14+'[2]Форма 3.1'!$L$14)*1000</f>
        <v>226.70000000000002</v>
      </c>
      <c r="F20" s="15"/>
      <c r="G20" s="16"/>
      <c r="H20" s="15">
        <v>141.45689301253012</v>
      </c>
      <c r="I20" s="15">
        <f>0.1416*1000</f>
        <v>141.6</v>
      </c>
      <c r="J20" s="15"/>
      <c r="K20" s="16"/>
      <c r="L20" s="15">
        <f>'[5]Форма 3.1 (кварталы)'!$I$14*1000</f>
        <v>128.73622082046521</v>
      </c>
      <c r="M20" s="15">
        <f>0.1287*1000</f>
        <v>128.70000000000002</v>
      </c>
      <c r="N20" s="15"/>
      <c r="O20" s="16"/>
      <c r="P20" s="15">
        <f>'[5]Форма 3.1 (кварталы)'!$J$14*1000</f>
        <v>200.95041575868416</v>
      </c>
      <c r="Q20" s="15">
        <f>'[2]Форма 3.1 (кварталы)'!$J$14*1000</f>
        <v>200.8</v>
      </c>
      <c r="R20" s="15"/>
      <c r="S20" s="16"/>
      <c r="T20" s="15">
        <f>D20+H20+L20+P20</f>
        <v>697.80193847127168</v>
      </c>
      <c r="U20" s="15">
        <f>E20+I20+M20+Q20</f>
        <v>697.8</v>
      </c>
      <c r="V20" s="15"/>
      <c r="W20" s="16"/>
    </row>
    <row r="21" spans="1:23">
      <c r="A21" s="64"/>
      <c r="B21" s="66"/>
      <c r="C21" s="15" t="s">
        <v>22</v>
      </c>
      <c r="D21" s="15">
        <f>D20/D13*100</f>
        <v>4.9973784587805756</v>
      </c>
      <c r="E21" s="15">
        <f>E20/E13*100</f>
        <v>3.9647423004949367</v>
      </c>
      <c r="F21" s="15"/>
      <c r="G21" s="16"/>
      <c r="H21" s="15">
        <v>3.9640000000000009</v>
      </c>
      <c r="I21" s="15">
        <f>I20/I13*100</f>
        <v>3.968053804119378</v>
      </c>
      <c r="J21" s="15"/>
      <c r="K21" s="16"/>
      <c r="L21" s="15">
        <v>3.9640000000000009</v>
      </c>
      <c r="M21" s="15">
        <f>M20/M13*100</f>
        <v>3.9629264687769434</v>
      </c>
      <c r="N21" s="15"/>
      <c r="O21" s="16"/>
      <c r="P21" s="15">
        <v>3.9640000000000009</v>
      </c>
      <c r="Q21" s="15">
        <f>Q20/Q13*100</f>
        <v>3.9610210281295619</v>
      </c>
      <c r="R21" s="15"/>
      <c r="S21" s="16"/>
      <c r="T21" s="15">
        <v>3.9640000000000009</v>
      </c>
      <c r="U21" s="15">
        <f>U20/U13*100</f>
        <v>3.964006953202222</v>
      </c>
      <c r="V21" s="15"/>
      <c r="W21" s="16"/>
    </row>
    <row r="22" spans="1:23" ht="15.75" customHeight="1">
      <c r="A22" s="64" t="s">
        <v>28</v>
      </c>
      <c r="B22" s="68" t="s">
        <v>24</v>
      </c>
      <c r="C22" s="15" t="s">
        <v>17</v>
      </c>
      <c r="D22" s="15">
        <f>('[5]Форма 3.1'!$J$15+'[5]Форма 3.1'!$K$15+'[5]Форма 3.1'!$L$15)*1000</f>
        <v>18.126753464391424</v>
      </c>
      <c r="E22" s="15">
        <f>('[2]Форма 3.1'!$J$15+'[2]Форма 3.1'!$K$15+'[2]Форма 3.1'!$L$15)*1000</f>
        <v>18.2</v>
      </c>
      <c r="F22" s="15"/>
      <c r="G22" s="16"/>
      <c r="H22" s="15">
        <v>11.312857255779477</v>
      </c>
      <c r="I22" s="15">
        <f>0.0114*1000</f>
        <v>11.4</v>
      </c>
      <c r="J22" s="15"/>
      <c r="K22" s="16"/>
      <c r="L22" s="15">
        <f>'[5]Форма 3.1 (кварталы)'!$I$15*1000</f>
        <v>10.295535684227312</v>
      </c>
      <c r="M22" s="15">
        <f>0.0102*1000</f>
        <v>10.200000000000001</v>
      </c>
      <c r="N22" s="15"/>
      <c r="O22" s="16"/>
      <c r="P22" s="15">
        <f>'[5]Форма 3.1 (кварталы)'!$J$15*1000</f>
        <v>16.07078538594909</v>
      </c>
      <c r="Q22" s="15">
        <f>'[2]Форма 3.1 (кварталы)'!$J$15*1000</f>
        <v>16</v>
      </c>
      <c r="R22" s="15"/>
      <c r="S22" s="16"/>
      <c r="T22" s="15">
        <f>D22+H22+L22+P22</f>
        <v>55.805931790347302</v>
      </c>
      <c r="U22" s="15">
        <f>E22+I22+M22+Q22</f>
        <v>55.800000000000004</v>
      </c>
      <c r="V22" s="15"/>
      <c r="W22" s="16"/>
    </row>
    <row r="23" spans="1:23">
      <c r="A23" s="64"/>
      <c r="B23" s="68"/>
      <c r="C23" s="15" t="s">
        <v>25</v>
      </c>
      <c r="D23" s="15"/>
      <c r="E23" s="15"/>
      <c r="F23" s="15"/>
      <c r="G23" s="16"/>
      <c r="H23" s="15"/>
      <c r="I23" s="15"/>
      <c r="J23" s="15"/>
      <c r="K23" s="16"/>
      <c r="L23" s="15"/>
      <c r="M23" s="15"/>
      <c r="N23" s="15"/>
      <c r="O23" s="16"/>
      <c r="P23" s="15"/>
      <c r="Q23" s="15"/>
      <c r="R23" s="15"/>
      <c r="S23" s="16"/>
      <c r="T23" s="15"/>
      <c r="U23" s="15"/>
      <c r="V23" s="15"/>
      <c r="W23" s="16"/>
    </row>
    <row r="24" spans="1:23">
      <c r="A24" s="64"/>
      <c r="B24" s="68"/>
      <c r="C24" s="15" t="s">
        <v>22</v>
      </c>
      <c r="D24" s="15">
        <f>D22/D13*100</f>
        <v>0.39965976880521564</v>
      </c>
      <c r="E24" s="15">
        <f>E22/E13*100</f>
        <v>0.31829867608737467</v>
      </c>
      <c r="F24" s="15"/>
      <c r="G24" s="16"/>
      <c r="H24" s="15">
        <v>0.3170164790621946</v>
      </c>
      <c r="I24" s="15">
        <f>I22/I13*100</f>
        <v>0.31946195880622108</v>
      </c>
      <c r="J24" s="15"/>
      <c r="K24" s="16"/>
      <c r="L24" s="15">
        <f>L22/L13*100</f>
        <v>0.33969650123182887</v>
      </c>
      <c r="M24" s="15">
        <f>M22/M13*100</f>
        <v>0.31407808843453633</v>
      </c>
      <c r="N24" s="15"/>
      <c r="O24" s="16"/>
      <c r="P24" s="15">
        <f>P22/P13*100</f>
        <v>0.38477295798532701</v>
      </c>
      <c r="Q24" s="15">
        <f>Q22/Q13*100</f>
        <v>0.31561920542865035</v>
      </c>
      <c r="R24" s="15"/>
      <c r="S24" s="16"/>
      <c r="T24" s="15">
        <f>T22/T13*100</f>
        <v>0.36448646529627526</v>
      </c>
      <c r="U24" s="15">
        <f>U22/U13*100</f>
        <v>0.31698421895770135</v>
      </c>
      <c r="V24" s="15"/>
      <c r="W24" s="16"/>
    </row>
    <row r="25" spans="1:23" ht="75">
      <c r="A25" s="13" t="s">
        <v>29</v>
      </c>
      <c r="B25" s="14" t="s">
        <v>30</v>
      </c>
      <c r="C25" s="15"/>
      <c r="D25" s="15" t="s">
        <v>31</v>
      </c>
      <c r="E25" s="15" t="s">
        <v>31</v>
      </c>
      <c r="F25" s="15" t="s">
        <v>31</v>
      </c>
      <c r="G25" s="16"/>
      <c r="H25" s="15" t="s">
        <v>31</v>
      </c>
      <c r="I25" s="15" t="s">
        <v>31</v>
      </c>
      <c r="J25" s="15" t="s">
        <v>31</v>
      </c>
      <c r="K25" s="16"/>
      <c r="L25" s="15" t="s">
        <v>31</v>
      </c>
      <c r="M25" s="15" t="s">
        <v>31</v>
      </c>
      <c r="N25" s="15" t="s">
        <v>31</v>
      </c>
      <c r="O25" s="16"/>
      <c r="P25" s="15" t="s">
        <v>31</v>
      </c>
      <c r="Q25" s="15" t="s">
        <v>31</v>
      </c>
      <c r="R25" s="15" t="s">
        <v>31</v>
      </c>
      <c r="S25" s="16"/>
      <c r="T25" s="15" t="s">
        <v>31</v>
      </c>
      <c r="U25" s="15" t="s">
        <v>31</v>
      </c>
      <c r="V25" s="15" t="s">
        <v>31</v>
      </c>
      <c r="W25" s="16"/>
    </row>
    <row r="26" spans="1:23">
      <c r="A26" s="13" t="s">
        <v>32</v>
      </c>
      <c r="B26" s="14" t="s">
        <v>33</v>
      </c>
      <c r="C26" s="15" t="s">
        <v>17</v>
      </c>
      <c r="D26" s="15" t="s">
        <v>31</v>
      </c>
      <c r="E26" s="15" t="s">
        <v>31</v>
      </c>
      <c r="F26" s="15" t="s">
        <v>31</v>
      </c>
      <c r="G26" s="16"/>
      <c r="H26" s="15" t="s">
        <v>31</v>
      </c>
      <c r="I26" s="15" t="s">
        <v>31</v>
      </c>
      <c r="J26" s="15" t="s">
        <v>31</v>
      </c>
      <c r="K26" s="16"/>
      <c r="L26" s="15" t="s">
        <v>31</v>
      </c>
      <c r="M26" s="15" t="s">
        <v>31</v>
      </c>
      <c r="N26" s="15" t="s">
        <v>31</v>
      </c>
      <c r="O26" s="16"/>
      <c r="P26" s="15" t="s">
        <v>31</v>
      </c>
      <c r="Q26" s="15" t="s">
        <v>31</v>
      </c>
      <c r="R26" s="15" t="s">
        <v>31</v>
      </c>
      <c r="S26" s="16"/>
      <c r="T26" s="15" t="s">
        <v>31</v>
      </c>
      <c r="U26" s="15" t="s">
        <v>31</v>
      </c>
      <c r="V26" s="15" t="s">
        <v>31</v>
      </c>
      <c r="W26" s="16"/>
    </row>
    <row r="27" spans="1:23" ht="60">
      <c r="A27" s="13" t="s">
        <v>34</v>
      </c>
      <c r="B27" s="14" t="s">
        <v>35</v>
      </c>
      <c r="C27" s="15" t="s">
        <v>36</v>
      </c>
      <c r="D27" s="15" t="s">
        <v>31</v>
      </c>
      <c r="E27" s="15" t="s">
        <v>31</v>
      </c>
      <c r="F27" s="15" t="s">
        <v>31</v>
      </c>
      <c r="G27" s="16"/>
      <c r="H27" s="15" t="s">
        <v>31</v>
      </c>
      <c r="I27" s="15" t="s">
        <v>31</v>
      </c>
      <c r="J27" s="15" t="s">
        <v>31</v>
      </c>
      <c r="K27" s="16"/>
      <c r="L27" s="15" t="s">
        <v>31</v>
      </c>
      <c r="M27" s="15" t="s">
        <v>31</v>
      </c>
      <c r="N27" s="15" t="s">
        <v>31</v>
      </c>
      <c r="O27" s="16"/>
      <c r="P27" s="15" t="s">
        <v>31</v>
      </c>
      <c r="Q27" s="15" t="s">
        <v>31</v>
      </c>
      <c r="R27" s="15" t="s">
        <v>31</v>
      </c>
      <c r="S27" s="16"/>
      <c r="T27" s="15" t="s">
        <v>31</v>
      </c>
      <c r="U27" s="15" t="s">
        <v>31</v>
      </c>
      <c r="V27" s="15" t="s">
        <v>31</v>
      </c>
      <c r="W27" s="16"/>
    </row>
    <row r="28" spans="1:23" ht="75">
      <c r="A28" s="13" t="s">
        <v>37</v>
      </c>
      <c r="B28" s="14" t="s">
        <v>38</v>
      </c>
      <c r="C28" s="15" t="s">
        <v>39</v>
      </c>
      <c r="D28" s="15" t="s">
        <v>31</v>
      </c>
      <c r="E28" s="15" t="s">
        <v>31</v>
      </c>
      <c r="F28" s="15" t="s">
        <v>31</v>
      </c>
      <c r="G28" s="16"/>
      <c r="H28" s="15" t="s">
        <v>31</v>
      </c>
      <c r="I28" s="15" t="s">
        <v>31</v>
      </c>
      <c r="J28" s="15" t="s">
        <v>31</v>
      </c>
      <c r="K28" s="16"/>
      <c r="L28" s="15" t="s">
        <v>31</v>
      </c>
      <c r="M28" s="15" t="s">
        <v>31</v>
      </c>
      <c r="N28" s="15" t="s">
        <v>31</v>
      </c>
      <c r="O28" s="16"/>
      <c r="P28" s="15" t="s">
        <v>31</v>
      </c>
      <c r="Q28" s="15" t="s">
        <v>31</v>
      </c>
      <c r="R28" s="15" t="s">
        <v>31</v>
      </c>
      <c r="S28" s="16"/>
      <c r="T28" s="15" t="s">
        <v>31</v>
      </c>
      <c r="U28" s="15" t="s">
        <v>31</v>
      </c>
      <c r="V28" s="15" t="s">
        <v>31</v>
      </c>
      <c r="W28" s="16"/>
    </row>
    <row r="29" spans="1:23">
      <c r="A29" s="13" t="s">
        <v>40</v>
      </c>
      <c r="B29" s="14" t="s">
        <v>41</v>
      </c>
      <c r="C29" s="15" t="s">
        <v>42</v>
      </c>
      <c r="D29" s="15" t="s">
        <v>31</v>
      </c>
      <c r="E29" s="15" t="s">
        <v>31</v>
      </c>
      <c r="F29" s="15" t="s">
        <v>31</v>
      </c>
      <c r="G29" s="16"/>
      <c r="H29" s="15" t="s">
        <v>31</v>
      </c>
      <c r="I29" s="15" t="s">
        <v>31</v>
      </c>
      <c r="J29" s="15" t="s">
        <v>31</v>
      </c>
      <c r="K29" s="16"/>
      <c r="L29" s="15" t="s">
        <v>31</v>
      </c>
      <c r="M29" s="15" t="s">
        <v>31</v>
      </c>
      <c r="N29" s="15" t="s">
        <v>31</v>
      </c>
      <c r="O29" s="16"/>
      <c r="P29" s="15" t="s">
        <v>31</v>
      </c>
      <c r="Q29" s="15" t="s">
        <v>31</v>
      </c>
      <c r="R29" s="15" t="s">
        <v>31</v>
      </c>
      <c r="S29" s="16"/>
      <c r="T29" s="15" t="s">
        <v>31</v>
      </c>
      <c r="U29" s="15" t="s">
        <v>31</v>
      </c>
      <c r="V29" s="15" t="s">
        <v>31</v>
      </c>
      <c r="W29" s="16"/>
    </row>
    <row r="30" spans="1:23" ht="60">
      <c r="A30" s="13" t="s">
        <v>43</v>
      </c>
      <c r="B30" s="14" t="s">
        <v>44</v>
      </c>
      <c r="C30" s="15" t="s">
        <v>45</v>
      </c>
      <c r="D30" s="15" t="s">
        <v>31</v>
      </c>
      <c r="E30" s="15" t="s">
        <v>31</v>
      </c>
      <c r="F30" s="15" t="s">
        <v>31</v>
      </c>
      <c r="G30" s="16"/>
      <c r="H30" s="15" t="s">
        <v>31</v>
      </c>
      <c r="I30" s="15" t="s">
        <v>31</v>
      </c>
      <c r="J30" s="15" t="s">
        <v>31</v>
      </c>
      <c r="K30" s="16"/>
      <c r="L30" s="15" t="s">
        <v>31</v>
      </c>
      <c r="M30" s="15" t="s">
        <v>31</v>
      </c>
      <c r="N30" s="15" t="s">
        <v>31</v>
      </c>
      <c r="O30" s="16"/>
      <c r="P30" s="15" t="s">
        <v>31</v>
      </c>
      <c r="Q30" s="15" t="s">
        <v>31</v>
      </c>
      <c r="R30" s="15" t="s">
        <v>31</v>
      </c>
      <c r="S30" s="16"/>
      <c r="T30" s="15" t="s">
        <v>31</v>
      </c>
      <c r="U30" s="15" t="s">
        <v>31</v>
      </c>
      <c r="V30" s="15" t="s">
        <v>31</v>
      </c>
      <c r="W30" s="16"/>
    </row>
    <row r="31" spans="1:23" ht="60">
      <c r="A31" s="13" t="s">
        <v>46</v>
      </c>
      <c r="B31" s="14" t="s">
        <v>47</v>
      </c>
      <c r="C31" s="15" t="s">
        <v>48</v>
      </c>
      <c r="D31" s="15" t="s">
        <v>31</v>
      </c>
      <c r="E31" s="15" t="s">
        <v>31</v>
      </c>
      <c r="F31" s="15" t="s">
        <v>31</v>
      </c>
      <c r="G31" s="16"/>
      <c r="H31" s="15" t="s">
        <v>31</v>
      </c>
      <c r="I31" s="15" t="s">
        <v>31</v>
      </c>
      <c r="J31" s="15" t="s">
        <v>31</v>
      </c>
      <c r="K31" s="16"/>
      <c r="L31" s="15" t="s">
        <v>31</v>
      </c>
      <c r="M31" s="15" t="s">
        <v>31</v>
      </c>
      <c r="N31" s="15" t="s">
        <v>31</v>
      </c>
      <c r="O31" s="16"/>
      <c r="P31" s="15" t="s">
        <v>31</v>
      </c>
      <c r="Q31" s="15" t="s">
        <v>31</v>
      </c>
      <c r="R31" s="15" t="s">
        <v>31</v>
      </c>
      <c r="S31" s="16"/>
      <c r="T31" s="15" t="s">
        <v>31</v>
      </c>
      <c r="U31" s="15" t="s">
        <v>31</v>
      </c>
      <c r="V31" s="15" t="s">
        <v>31</v>
      </c>
      <c r="W31" s="16"/>
    </row>
    <row r="32" spans="1:23">
      <c r="A32" s="13" t="s">
        <v>49</v>
      </c>
      <c r="B32" s="14" t="s">
        <v>50</v>
      </c>
      <c r="C32" s="15" t="s">
        <v>45</v>
      </c>
      <c r="D32" s="15" t="s">
        <v>31</v>
      </c>
      <c r="E32" s="15" t="s">
        <v>31</v>
      </c>
      <c r="F32" s="15" t="s">
        <v>31</v>
      </c>
      <c r="G32" s="16"/>
      <c r="H32" s="15" t="s">
        <v>31</v>
      </c>
      <c r="I32" s="15" t="s">
        <v>31</v>
      </c>
      <c r="J32" s="15" t="s">
        <v>31</v>
      </c>
      <c r="K32" s="16"/>
      <c r="L32" s="15" t="s">
        <v>31</v>
      </c>
      <c r="M32" s="15" t="s">
        <v>31</v>
      </c>
      <c r="N32" s="15" t="s">
        <v>31</v>
      </c>
      <c r="O32" s="16"/>
      <c r="P32" s="15" t="s">
        <v>31</v>
      </c>
      <c r="Q32" s="15" t="s">
        <v>31</v>
      </c>
      <c r="R32" s="15" t="s">
        <v>31</v>
      </c>
      <c r="S32" s="16"/>
      <c r="T32" s="15" t="s">
        <v>31</v>
      </c>
      <c r="U32" s="15" t="s">
        <v>31</v>
      </c>
      <c r="V32" s="15" t="s">
        <v>31</v>
      </c>
      <c r="W32" s="16"/>
    </row>
    <row r="33" spans="1:23">
      <c r="A33" s="13" t="s">
        <v>51</v>
      </c>
      <c r="B33" s="14" t="s">
        <v>52</v>
      </c>
      <c r="C33" s="15" t="s">
        <v>45</v>
      </c>
      <c r="D33" s="15" t="s">
        <v>31</v>
      </c>
      <c r="E33" s="15" t="s">
        <v>31</v>
      </c>
      <c r="F33" s="15" t="s">
        <v>31</v>
      </c>
      <c r="G33" s="16"/>
      <c r="H33" s="15" t="s">
        <v>31</v>
      </c>
      <c r="I33" s="15" t="s">
        <v>31</v>
      </c>
      <c r="J33" s="15" t="s">
        <v>31</v>
      </c>
      <c r="K33" s="16"/>
      <c r="L33" s="15" t="s">
        <v>31</v>
      </c>
      <c r="M33" s="15" t="s">
        <v>31</v>
      </c>
      <c r="N33" s="15" t="s">
        <v>31</v>
      </c>
      <c r="O33" s="16"/>
      <c r="P33" s="15" t="s">
        <v>31</v>
      </c>
      <c r="Q33" s="15" t="s">
        <v>31</v>
      </c>
      <c r="R33" s="15" t="s">
        <v>31</v>
      </c>
      <c r="S33" s="16"/>
      <c r="T33" s="15" t="s">
        <v>31</v>
      </c>
      <c r="U33" s="15" t="s">
        <v>31</v>
      </c>
      <c r="V33" s="15" t="s">
        <v>31</v>
      </c>
      <c r="W33" s="16"/>
    </row>
    <row r="34" spans="1:23" ht="96" customHeight="1">
      <c r="A34" s="13" t="s">
        <v>53</v>
      </c>
      <c r="B34" s="14" t="s">
        <v>54</v>
      </c>
      <c r="C34" s="15" t="s">
        <v>55</v>
      </c>
      <c r="D34" s="15" t="s">
        <v>31</v>
      </c>
      <c r="E34" s="15" t="s">
        <v>31</v>
      </c>
      <c r="F34" s="15" t="s">
        <v>31</v>
      </c>
      <c r="G34" s="16"/>
      <c r="H34" s="15" t="s">
        <v>31</v>
      </c>
      <c r="I34" s="15" t="s">
        <v>31</v>
      </c>
      <c r="J34" s="15" t="s">
        <v>31</v>
      </c>
      <c r="K34" s="16"/>
      <c r="L34" s="15" t="s">
        <v>31</v>
      </c>
      <c r="M34" s="15" t="s">
        <v>31</v>
      </c>
      <c r="N34" s="15" t="s">
        <v>31</v>
      </c>
      <c r="O34" s="16"/>
      <c r="P34" s="15" t="s">
        <v>31</v>
      </c>
      <c r="Q34" s="15" t="s">
        <v>31</v>
      </c>
      <c r="R34" s="15" t="s">
        <v>31</v>
      </c>
      <c r="S34" s="16"/>
      <c r="T34" s="15" t="s">
        <v>31</v>
      </c>
      <c r="U34" s="15" t="s">
        <v>31</v>
      </c>
      <c r="V34" s="15" t="s">
        <v>31</v>
      </c>
      <c r="W34" s="16"/>
    </row>
    <row r="35" spans="1:23" ht="45">
      <c r="A35" s="13" t="s">
        <v>56</v>
      </c>
      <c r="B35" s="14" t="s">
        <v>57</v>
      </c>
      <c r="C35" s="15" t="s">
        <v>58</v>
      </c>
      <c r="D35" s="15" t="s">
        <v>31</v>
      </c>
      <c r="E35" s="15" t="s">
        <v>31</v>
      </c>
      <c r="F35" s="15" t="s">
        <v>31</v>
      </c>
      <c r="G35" s="16"/>
      <c r="H35" s="15" t="s">
        <v>31</v>
      </c>
      <c r="I35" s="15" t="s">
        <v>31</v>
      </c>
      <c r="J35" s="15" t="s">
        <v>31</v>
      </c>
      <c r="K35" s="16"/>
      <c r="L35" s="15" t="s">
        <v>31</v>
      </c>
      <c r="M35" s="15" t="s">
        <v>31</v>
      </c>
      <c r="N35" s="15" t="s">
        <v>31</v>
      </c>
      <c r="O35" s="16"/>
      <c r="P35" s="15" t="s">
        <v>31</v>
      </c>
      <c r="Q35" s="15" t="s">
        <v>31</v>
      </c>
      <c r="R35" s="15" t="s">
        <v>31</v>
      </c>
      <c r="S35" s="16"/>
      <c r="T35" s="15" t="s">
        <v>31</v>
      </c>
      <c r="U35" s="15" t="s">
        <v>31</v>
      </c>
      <c r="V35" s="15" t="s">
        <v>31</v>
      </c>
      <c r="W35" s="16"/>
    </row>
    <row r="36" spans="1:23" ht="60" customHeight="1">
      <c r="A36" s="13" t="s">
        <v>59</v>
      </c>
      <c r="B36" s="14" t="s">
        <v>60</v>
      </c>
      <c r="C36" s="15" t="s">
        <v>61</v>
      </c>
      <c r="D36" s="15" t="s">
        <v>31</v>
      </c>
      <c r="E36" s="15" t="s">
        <v>31</v>
      </c>
      <c r="F36" s="15" t="s">
        <v>31</v>
      </c>
      <c r="G36" s="16"/>
      <c r="H36" s="15" t="s">
        <v>31</v>
      </c>
      <c r="I36" s="15" t="s">
        <v>31</v>
      </c>
      <c r="J36" s="15" t="s">
        <v>31</v>
      </c>
      <c r="K36" s="16"/>
      <c r="L36" s="15" t="s">
        <v>31</v>
      </c>
      <c r="M36" s="15" t="s">
        <v>31</v>
      </c>
      <c r="N36" s="15" t="s">
        <v>31</v>
      </c>
      <c r="O36" s="16"/>
      <c r="P36" s="15" t="s">
        <v>31</v>
      </c>
      <c r="Q36" s="15" t="s">
        <v>31</v>
      </c>
      <c r="R36" s="15" t="s">
        <v>31</v>
      </c>
      <c r="S36" s="16"/>
      <c r="T36" s="15" t="s">
        <v>31</v>
      </c>
      <c r="U36" s="15" t="s">
        <v>31</v>
      </c>
      <c r="V36" s="15" t="s">
        <v>31</v>
      </c>
      <c r="W36" s="16"/>
    </row>
    <row r="37" spans="1:23" ht="75">
      <c r="A37" s="13" t="s">
        <v>62</v>
      </c>
      <c r="B37" s="14" t="s">
        <v>63</v>
      </c>
      <c r="C37" s="14"/>
      <c r="D37" s="15" t="s">
        <v>31</v>
      </c>
      <c r="E37" s="15" t="s">
        <v>31</v>
      </c>
      <c r="F37" s="15" t="s">
        <v>31</v>
      </c>
      <c r="G37" s="16"/>
      <c r="H37" s="15" t="s">
        <v>31</v>
      </c>
      <c r="I37" s="15" t="s">
        <v>31</v>
      </c>
      <c r="J37" s="15" t="s">
        <v>31</v>
      </c>
      <c r="K37" s="16"/>
      <c r="L37" s="15" t="s">
        <v>31</v>
      </c>
      <c r="M37" s="15" t="s">
        <v>31</v>
      </c>
      <c r="N37" s="15" t="s">
        <v>31</v>
      </c>
      <c r="O37" s="16"/>
      <c r="P37" s="15" t="s">
        <v>31</v>
      </c>
      <c r="Q37" s="15" t="s">
        <v>31</v>
      </c>
      <c r="R37" s="15" t="s">
        <v>31</v>
      </c>
      <c r="S37" s="16"/>
      <c r="T37" s="15" t="s">
        <v>31</v>
      </c>
      <c r="U37" s="15" t="s">
        <v>31</v>
      </c>
      <c r="V37" s="15" t="s">
        <v>31</v>
      </c>
      <c r="W37" s="16"/>
    </row>
    <row r="38" spans="1:23">
      <c r="A38" s="13" t="s">
        <v>64</v>
      </c>
      <c r="B38" s="14" t="s">
        <v>33</v>
      </c>
      <c r="C38" s="14"/>
      <c r="D38" s="15" t="s">
        <v>31</v>
      </c>
      <c r="E38" s="15" t="s">
        <v>31</v>
      </c>
      <c r="F38" s="15" t="s">
        <v>31</v>
      </c>
      <c r="G38" s="16"/>
      <c r="H38" s="15" t="s">
        <v>31</v>
      </c>
      <c r="I38" s="15" t="s">
        <v>31</v>
      </c>
      <c r="J38" s="15" t="s">
        <v>31</v>
      </c>
      <c r="K38" s="16"/>
      <c r="L38" s="15" t="s">
        <v>31</v>
      </c>
      <c r="M38" s="15" t="s">
        <v>31</v>
      </c>
      <c r="N38" s="15" t="s">
        <v>31</v>
      </c>
      <c r="O38" s="16"/>
      <c r="P38" s="15" t="s">
        <v>31</v>
      </c>
      <c r="Q38" s="15" t="s">
        <v>31</v>
      </c>
      <c r="R38" s="15" t="s">
        <v>31</v>
      </c>
      <c r="S38" s="16"/>
      <c r="T38" s="15" t="s">
        <v>31</v>
      </c>
      <c r="U38" s="15" t="s">
        <v>31</v>
      </c>
      <c r="V38" s="15" t="s">
        <v>31</v>
      </c>
      <c r="W38" s="16"/>
    </row>
    <row r="39" spans="1:23" ht="30">
      <c r="A39" s="13" t="s">
        <v>65</v>
      </c>
      <c r="B39" s="14" t="s">
        <v>66</v>
      </c>
      <c r="C39" s="15" t="s">
        <v>67</v>
      </c>
      <c r="D39" s="15">
        <v>17</v>
      </c>
      <c r="E39" s="15">
        <v>17</v>
      </c>
      <c r="F39" s="15">
        <v>17</v>
      </c>
      <c r="G39" s="16"/>
      <c r="H39" s="15">
        <v>17</v>
      </c>
      <c r="I39" s="15">
        <v>17</v>
      </c>
      <c r="J39" s="15">
        <v>17</v>
      </c>
      <c r="K39" s="16"/>
      <c r="L39" s="15">
        <v>17</v>
      </c>
      <c r="M39" s="15">
        <v>17</v>
      </c>
      <c r="N39" s="15">
        <v>17</v>
      </c>
      <c r="O39" s="16"/>
      <c r="P39" s="15">
        <v>17</v>
      </c>
      <c r="Q39" s="15">
        <v>17</v>
      </c>
      <c r="R39" s="15">
        <v>17</v>
      </c>
      <c r="S39" s="16"/>
      <c r="T39" s="15">
        <v>17</v>
      </c>
      <c r="U39" s="15">
        <v>17</v>
      </c>
      <c r="V39" s="15">
        <v>17</v>
      </c>
      <c r="W39" s="16"/>
    </row>
    <row r="40" spans="1:23">
      <c r="A40" s="13" t="s">
        <v>68</v>
      </c>
      <c r="B40" s="14" t="s">
        <v>69</v>
      </c>
      <c r="C40" s="15" t="s">
        <v>67</v>
      </c>
      <c r="D40" s="15">
        <v>17</v>
      </c>
      <c r="E40" s="15">
        <v>17</v>
      </c>
      <c r="F40" s="15">
        <v>17</v>
      </c>
      <c r="G40" s="16"/>
      <c r="H40" s="15">
        <v>17</v>
      </c>
      <c r="I40" s="15">
        <v>17</v>
      </c>
      <c r="J40" s="15">
        <v>17</v>
      </c>
      <c r="K40" s="16"/>
      <c r="L40" s="15">
        <v>17</v>
      </c>
      <c r="M40" s="15">
        <v>17</v>
      </c>
      <c r="N40" s="15">
        <v>17</v>
      </c>
      <c r="O40" s="16"/>
      <c r="P40" s="15">
        <v>17</v>
      </c>
      <c r="Q40" s="15">
        <v>17</v>
      </c>
      <c r="R40" s="15">
        <v>17</v>
      </c>
      <c r="S40" s="16"/>
      <c r="T40" s="15">
        <v>17</v>
      </c>
      <c r="U40" s="15">
        <v>17</v>
      </c>
      <c r="V40" s="15">
        <v>17</v>
      </c>
      <c r="W40" s="16"/>
    </row>
    <row r="41" spans="1:23">
      <c r="A41" s="13" t="s">
        <v>70</v>
      </c>
      <c r="B41" s="14" t="s">
        <v>71</v>
      </c>
      <c r="C41" s="15" t="s">
        <v>67</v>
      </c>
      <c r="D41" s="15" t="s">
        <v>31</v>
      </c>
      <c r="E41" s="15" t="s">
        <v>31</v>
      </c>
      <c r="F41" s="15" t="s">
        <v>31</v>
      </c>
      <c r="G41" s="16"/>
      <c r="H41" s="15" t="s">
        <v>31</v>
      </c>
      <c r="I41" s="15" t="s">
        <v>31</v>
      </c>
      <c r="J41" s="15" t="s">
        <v>31</v>
      </c>
      <c r="K41" s="16"/>
      <c r="L41" s="15" t="s">
        <v>31</v>
      </c>
      <c r="M41" s="15" t="s">
        <v>31</v>
      </c>
      <c r="N41" s="15" t="s">
        <v>31</v>
      </c>
      <c r="O41" s="16"/>
      <c r="P41" s="15" t="s">
        <v>31</v>
      </c>
      <c r="Q41" s="15" t="s">
        <v>31</v>
      </c>
      <c r="R41" s="15" t="s">
        <v>31</v>
      </c>
      <c r="S41" s="16"/>
      <c r="T41" s="15" t="s">
        <v>31</v>
      </c>
      <c r="U41" s="15" t="s">
        <v>31</v>
      </c>
      <c r="V41" s="15" t="s">
        <v>31</v>
      </c>
      <c r="W41" s="16"/>
    </row>
    <row r="42" spans="1:23">
      <c r="A42" s="13" t="s">
        <v>72</v>
      </c>
      <c r="B42" s="14" t="s">
        <v>73</v>
      </c>
      <c r="C42" s="15"/>
      <c r="D42" s="15" t="s">
        <v>31</v>
      </c>
      <c r="E42" s="15" t="s">
        <v>31</v>
      </c>
      <c r="F42" s="15" t="s">
        <v>31</v>
      </c>
      <c r="G42" s="16"/>
      <c r="H42" s="15" t="s">
        <v>31</v>
      </c>
      <c r="I42" s="15" t="s">
        <v>31</v>
      </c>
      <c r="J42" s="15" t="s">
        <v>31</v>
      </c>
      <c r="K42" s="16"/>
      <c r="L42" s="15" t="s">
        <v>31</v>
      </c>
      <c r="M42" s="15" t="s">
        <v>31</v>
      </c>
      <c r="N42" s="15" t="s">
        <v>31</v>
      </c>
      <c r="O42" s="16"/>
      <c r="P42" s="15" t="s">
        <v>31</v>
      </c>
      <c r="Q42" s="15" t="s">
        <v>31</v>
      </c>
      <c r="R42" s="15" t="s">
        <v>31</v>
      </c>
      <c r="S42" s="16"/>
      <c r="T42" s="15" t="s">
        <v>31</v>
      </c>
      <c r="U42" s="15" t="s">
        <v>31</v>
      </c>
      <c r="V42" s="15" t="s">
        <v>31</v>
      </c>
      <c r="W42" s="16"/>
    </row>
    <row r="43" spans="1:23" ht="30">
      <c r="A43" s="13" t="s">
        <v>74</v>
      </c>
      <c r="B43" s="14" t="s">
        <v>66</v>
      </c>
      <c r="C43" s="15" t="s">
        <v>67</v>
      </c>
      <c r="D43" s="15" t="s">
        <v>31</v>
      </c>
      <c r="E43" s="15" t="s">
        <v>31</v>
      </c>
      <c r="F43" s="15" t="s">
        <v>31</v>
      </c>
      <c r="G43" s="16"/>
      <c r="H43" s="15" t="s">
        <v>31</v>
      </c>
      <c r="I43" s="15" t="s">
        <v>31</v>
      </c>
      <c r="J43" s="15" t="s">
        <v>31</v>
      </c>
      <c r="K43" s="16"/>
      <c r="L43" s="15" t="s">
        <v>31</v>
      </c>
      <c r="M43" s="15" t="s">
        <v>31</v>
      </c>
      <c r="N43" s="15" t="s">
        <v>31</v>
      </c>
      <c r="O43" s="16"/>
      <c r="P43" s="15" t="s">
        <v>31</v>
      </c>
      <c r="Q43" s="15" t="s">
        <v>31</v>
      </c>
      <c r="R43" s="15" t="s">
        <v>31</v>
      </c>
      <c r="S43" s="16"/>
      <c r="T43" s="15" t="s">
        <v>31</v>
      </c>
      <c r="U43" s="15" t="s">
        <v>31</v>
      </c>
      <c r="V43" s="15" t="s">
        <v>31</v>
      </c>
      <c r="W43" s="16"/>
    </row>
    <row r="44" spans="1:23">
      <c r="A44" s="13" t="s">
        <v>75</v>
      </c>
      <c r="B44" s="14" t="s">
        <v>76</v>
      </c>
      <c r="C44" s="15" t="s">
        <v>67</v>
      </c>
      <c r="D44" s="15" t="s">
        <v>31</v>
      </c>
      <c r="E44" s="15" t="s">
        <v>31</v>
      </c>
      <c r="F44" s="15" t="s">
        <v>31</v>
      </c>
      <c r="G44" s="16"/>
      <c r="H44" s="15" t="s">
        <v>31</v>
      </c>
      <c r="I44" s="15" t="s">
        <v>31</v>
      </c>
      <c r="J44" s="15" t="s">
        <v>31</v>
      </c>
      <c r="K44" s="16"/>
      <c r="L44" s="15" t="s">
        <v>31</v>
      </c>
      <c r="M44" s="15" t="s">
        <v>31</v>
      </c>
      <c r="N44" s="15" t="s">
        <v>31</v>
      </c>
      <c r="O44" s="16"/>
      <c r="P44" s="15" t="s">
        <v>31</v>
      </c>
      <c r="Q44" s="15" t="s">
        <v>31</v>
      </c>
      <c r="R44" s="15" t="s">
        <v>31</v>
      </c>
      <c r="S44" s="16"/>
      <c r="T44" s="15" t="s">
        <v>31</v>
      </c>
      <c r="U44" s="15" t="s">
        <v>31</v>
      </c>
      <c r="V44" s="15" t="s">
        <v>31</v>
      </c>
      <c r="W44" s="16"/>
    </row>
    <row r="45" spans="1:23">
      <c r="A45" s="13" t="s">
        <v>77</v>
      </c>
      <c r="B45" s="14" t="s">
        <v>78</v>
      </c>
      <c r="C45" s="15" t="s">
        <v>67</v>
      </c>
      <c r="D45" s="15" t="s">
        <v>31</v>
      </c>
      <c r="E45" s="15" t="s">
        <v>31</v>
      </c>
      <c r="F45" s="15" t="s">
        <v>31</v>
      </c>
      <c r="G45" s="16"/>
      <c r="H45" s="15" t="s">
        <v>31</v>
      </c>
      <c r="I45" s="15" t="s">
        <v>31</v>
      </c>
      <c r="J45" s="15" t="s">
        <v>31</v>
      </c>
      <c r="K45" s="16"/>
      <c r="L45" s="15" t="s">
        <v>31</v>
      </c>
      <c r="M45" s="15" t="s">
        <v>31</v>
      </c>
      <c r="N45" s="15" t="s">
        <v>31</v>
      </c>
      <c r="O45" s="16"/>
      <c r="P45" s="15" t="s">
        <v>31</v>
      </c>
      <c r="Q45" s="15" t="s">
        <v>31</v>
      </c>
      <c r="R45" s="15" t="s">
        <v>31</v>
      </c>
      <c r="S45" s="16"/>
      <c r="T45" s="15" t="s">
        <v>31</v>
      </c>
      <c r="U45" s="15" t="s">
        <v>31</v>
      </c>
      <c r="V45" s="15" t="s">
        <v>31</v>
      </c>
      <c r="W45" s="16"/>
    </row>
    <row r="46" spans="1:23">
      <c r="A46" s="13" t="s">
        <v>79</v>
      </c>
      <c r="B46" s="14" t="s">
        <v>80</v>
      </c>
      <c r="C46" s="15"/>
      <c r="D46" s="15" t="s">
        <v>31</v>
      </c>
      <c r="E46" s="15" t="s">
        <v>31</v>
      </c>
      <c r="F46" s="15" t="s">
        <v>31</v>
      </c>
      <c r="G46" s="16"/>
      <c r="H46" s="15" t="s">
        <v>31</v>
      </c>
      <c r="I46" s="15" t="s">
        <v>31</v>
      </c>
      <c r="J46" s="15" t="s">
        <v>31</v>
      </c>
      <c r="K46" s="16"/>
      <c r="L46" s="15" t="s">
        <v>31</v>
      </c>
      <c r="M46" s="15" t="s">
        <v>31</v>
      </c>
      <c r="N46" s="15" t="s">
        <v>31</v>
      </c>
      <c r="O46" s="16"/>
      <c r="P46" s="15" t="s">
        <v>31</v>
      </c>
      <c r="Q46" s="15" t="s">
        <v>31</v>
      </c>
      <c r="R46" s="15" t="s">
        <v>31</v>
      </c>
      <c r="S46" s="16"/>
      <c r="T46" s="15" t="s">
        <v>31</v>
      </c>
      <c r="U46" s="15" t="s">
        <v>31</v>
      </c>
      <c r="V46" s="15" t="s">
        <v>31</v>
      </c>
      <c r="W46" s="16"/>
    </row>
    <row r="47" spans="1:23" ht="30">
      <c r="A47" s="13" t="s">
        <v>81</v>
      </c>
      <c r="B47" s="14" t="s">
        <v>82</v>
      </c>
      <c r="C47" s="15" t="s">
        <v>67</v>
      </c>
      <c r="D47" s="15" t="s">
        <v>31</v>
      </c>
      <c r="E47" s="15" t="s">
        <v>31</v>
      </c>
      <c r="F47" s="15" t="s">
        <v>31</v>
      </c>
      <c r="G47" s="16"/>
      <c r="H47" s="15" t="s">
        <v>31</v>
      </c>
      <c r="I47" s="15" t="s">
        <v>31</v>
      </c>
      <c r="J47" s="15" t="s">
        <v>31</v>
      </c>
      <c r="K47" s="16"/>
      <c r="L47" s="15" t="s">
        <v>31</v>
      </c>
      <c r="M47" s="15" t="s">
        <v>31</v>
      </c>
      <c r="N47" s="15" t="s">
        <v>31</v>
      </c>
      <c r="O47" s="16"/>
      <c r="P47" s="15" t="s">
        <v>31</v>
      </c>
      <c r="Q47" s="15" t="s">
        <v>31</v>
      </c>
      <c r="R47" s="15" t="s">
        <v>31</v>
      </c>
      <c r="S47" s="16"/>
      <c r="T47" s="15" t="s">
        <v>31</v>
      </c>
      <c r="U47" s="15" t="s">
        <v>31</v>
      </c>
      <c r="V47" s="15" t="s">
        <v>31</v>
      </c>
      <c r="W47" s="16"/>
    </row>
    <row r="48" spans="1:23">
      <c r="A48" s="13" t="s">
        <v>83</v>
      </c>
      <c r="B48" s="14" t="s">
        <v>76</v>
      </c>
      <c r="C48" s="15" t="s">
        <v>67</v>
      </c>
      <c r="D48" s="15" t="s">
        <v>31</v>
      </c>
      <c r="E48" s="15" t="s">
        <v>31</v>
      </c>
      <c r="F48" s="15" t="s">
        <v>31</v>
      </c>
      <c r="G48" s="16"/>
      <c r="H48" s="15" t="s">
        <v>31</v>
      </c>
      <c r="I48" s="15" t="s">
        <v>31</v>
      </c>
      <c r="J48" s="15" t="s">
        <v>31</v>
      </c>
      <c r="K48" s="16"/>
      <c r="L48" s="15" t="s">
        <v>31</v>
      </c>
      <c r="M48" s="15" t="s">
        <v>31</v>
      </c>
      <c r="N48" s="15" t="s">
        <v>31</v>
      </c>
      <c r="O48" s="16"/>
      <c r="P48" s="15" t="s">
        <v>31</v>
      </c>
      <c r="Q48" s="15" t="s">
        <v>31</v>
      </c>
      <c r="R48" s="15" t="s">
        <v>31</v>
      </c>
      <c r="S48" s="16"/>
      <c r="T48" s="15" t="s">
        <v>31</v>
      </c>
      <c r="U48" s="15" t="s">
        <v>31</v>
      </c>
      <c r="V48" s="15" t="s">
        <v>31</v>
      </c>
      <c r="W48" s="16"/>
    </row>
    <row r="49" spans="1:23">
      <c r="A49" s="13" t="s">
        <v>84</v>
      </c>
      <c r="B49" s="14" t="s">
        <v>71</v>
      </c>
      <c r="C49" s="15" t="s">
        <v>67</v>
      </c>
      <c r="D49" s="15" t="s">
        <v>31</v>
      </c>
      <c r="E49" s="15" t="s">
        <v>31</v>
      </c>
      <c r="F49" s="15" t="s">
        <v>31</v>
      </c>
      <c r="G49" s="16"/>
      <c r="H49" s="15" t="s">
        <v>31</v>
      </c>
      <c r="I49" s="15" t="s">
        <v>31</v>
      </c>
      <c r="J49" s="15" t="s">
        <v>31</v>
      </c>
      <c r="K49" s="16"/>
      <c r="L49" s="15" t="s">
        <v>31</v>
      </c>
      <c r="M49" s="15" t="s">
        <v>31</v>
      </c>
      <c r="N49" s="15" t="s">
        <v>31</v>
      </c>
      <c r="O49" s="16"/>
      <c r="P49" s="15" t="s">
        <v>31</v>
      </c>
      <c r="Q49" s="15" t="s">
        <v>31</v>
      </c>
      <c r="R49" s="15" t="s">
        <v>31</v>
      </c>
      <c r="S49" s="16"/>
      <c r="T49" s="15" t="s">
        <v>31</v>
      </c>
      <c r="U49" s="15" t="s">
        <v>31</v>
      </c>
      <c r="V49" s="15" t="s">
        <v>31</v>
      </c>
      <c r="W49" s="16"/>
    </row>
    <row r="50" spans="1:23">
      <c r="A50" s="13" t="s">
        <v>85</v>
      </c>
      <c r="B50" s="14" t="s">
        <v>52</v>
      </c>
      <c r="C50" s="15"/>
      <c r="D50" s="15" t="s">
        <v>31</v>
      </c>
      <c r="E50" s="15" t="s">
        <v>31</v>
      </c>
      <c r="F50" s="15" t="s">
        <v>31</v>
      </c>
      <c r="G50" s="16"/>
      <c r="H50" s="15" t="s">
        <v>31</v>
      </c>
      <c r="I50" s="15" t="s">
        <v>31</v>
      </c>
      <c r="J50" s="15" t="s">
        <v>31</v>
      </c>
      <c r="K50" s="16"/>
      <c r="L50" s="15" t="s">
        <v>31</v>
      </c>
      <c r="M50" s="15" t="s">
        <v>31</v>
      </c>
      <c r="N50" s="15" t="s">
        <v>31</v>
      </c>
      <c r="O50" s="16"/>
      <c r="P50" s="15" t="s">
        <v>31</v>
      </c>
      <c r="Q50" s="15" t="s">
        <v>31</v>
      </c>
      <c r="R50" s="15" t="s">
        <v>31</v>
      </c>
      <c r="S50" s="16"/>
      <c r="T50" s="15" t="s">
        <v>31</v>
      </c>
      <c r="U50" s="15" t="s">
        <v>31</v>
      </c>
      <c r="V50" s="15" t="s">
        <v>31</v>
      </c>
      <c r="W50" s="16"/>
    </row>
    <row r="51" spans="1:23" ht="30">
      <c r="A51" s="13" t="s">
        <v>86</v>
      </c>
      <c r="B51" s="14" t="s">
        <v>82</v>
      </c>
      <c r="C51" s="15" t="s">
        <v>67</v>
      </c>
      <c r="D51" s="15" t="s">
        <v>31</v>
      </c>
      <c r="E51" s="15" t="s">
        <v>31</v>
      </c>
      <c r="F51" s="15" t="s">
        <v>31</v>
      </c>
      <c r="G51" s="16"/>
      <c r="H51" s="15" t="s">
        <v>31</v>
      </c>
      <c r="I51" s="15" t="s">
        <v>31</v>
      </c>
      <c r="J51" s="15" t="s">
        <v>31</v>
      </c>
      <c r="K51" s="16"/>
      <c r="L51" s="15" t="s">
        <v>31</v>
      </c>
      <c r="M51" s="15" t="s">
        <v>31</v>
      </c>
      <c r="N51" s="15" t="s">
        <v>31</v>
      </c>
      <c r="O51" s="16"/>
      <c r="P51" s="15" t="s">
        <v>31</v>
      </c>
      <c r="Q51" s="15" t="s">
        <v>31</v>
      </c>
      <c r="R51" s="15" t="s">
        <v>31</v>
      </c>
      <c r="S51" s="16"/>
      <c r="T51" s="15" t="s">
        <v>31</v>
      </c>
      <c r="U51" s="15" t="s">
        <v>31</v>
      </c>
      <c r="V51" s="15" t="s">
        <v>31</v>
      </c>
      <c r="W51" s="16"/>
    </row>
    <row r="52" spans="1:23">
      <c r="A52" s="13" t="s">
        <v>87</v>
      </c>
      <c r="B52" s="14" t="s">
        <v>76</v>
      </c>
      <c r="C52" s="15" t="s">
        <v>67</v>
      </c>
      <c r="D52" s="15" t="s">
        <v>31</v>
      </c>
      <c r="E52" s="15" t="s">
        <v>31</v>
      </c>
      <c r="F52" s="15" t="s">
        <v>31</v>
      </c>
      <c r="G52" s="16"/>
      <c r="H52" s="15" t="s">
        <v>31</v>
      </c>
      <c r="I52" s="15" t="s">
        <v>31</v>
      </c>
      <c r="J52" s="15" t="s">
        <v>31</v>
      </c>
      <c r="K52" s="16"/>
      <c r="L52" s="15" t="s">
        <v>31</v>
      </c>
      <c r="M52" s="15" t="s">
        <v>31</v>
      </c>
      <c r="N52" s="15" t="s">
        <v>31</v>
      </c>
      <c r="O52" s="16"/>
      <c r="P52" s="15" t="s">
        <v>31</v>
      </c>
      <c r="Q52" s="15" t="s">
        <v>31</v>
      </c>
      <c r="R52" s="15" t="s">
        <v>31</v>
      </c>
      <c r="S52" s="16"/>
      <c r="T52" s="15" t="s">
        <v>31</v>
      </c>
      <c r="U52" s="15" t="s">
        <v>31</v>
      </c>
      <c r="V52" s="15" t="s">
        <v>31</v>
      </c>
      <c r="W52" s="16"/>
    </row>
    <row r="53" spans="1:23" ht="15.75" thickBot="1">
      <c r="A53" s="17" t="s">
        <v>88</v>
      </c>
      <c r="B53" s="18" t="s">
        <v>78</v>
      </c>
      <c r="C53" s="19" t="s">
        <v>67</v>
      </c>
      <c r="D53" s="15" t="s">
        <v>31</v>
      </c>
      <c r="E53" s="15" t="s">
        <v>31</v>
      </c>
      <c r="F53" s="15" t="s">
        <v>31</v>
      </c>
      <c r="G53" s="20"/>
      <c r="H53" s="15" t="s">
        <v>31</v>
      </c>
      <c r="I53" s="15" t="s">
        <v>31</v>
      </c>
      <c r="J53" s="15" t="s">
        <v>31</v>
      </c>
      <c r="K53" s="20"/>
      <c r="L53" s="15" t="s">
        <v>31</v>
      </c>
      <c r="M53" s="15" t="s">
        <v>31</v>
      </c>
      <c r="N53" s="15" t="s">
        <v>31</v>
      </c>
      <c r="O53" s="20"/>
      <c r="P53" s="15" t="s">
        <v>31</v>
      </c>
      <c r="Q53" s="15" t="s">
        <v>31</v>
      </c>
      <c r="R53" s="15" t="s">
        <v>31</v>
      </c>
      <c r="S53" s="20"/>
      <c r="T53" s="15" t="s">
        <v>31</v>
      </c>
      <c r="U53" s="15" t="s">
        <v>31</v>
      </c>
      <c r="V53" s="15" t="s">
        <v>31</v>
      </c>
      <c r="W53" s="20"/>
    </row>
    <row r="54" spans="1:23">
      <c r="A54" s="1"/>
    </row>
    <row r="55" spans="1:23" ht="30">
      <c r="A55" s="1"/>
      <c r="B55" s="58" t="s">
        <v>171</v>
      </c>
      <c r="C55" s="59" t="s">
        <v>190</v>
      </c>
      <c r="E55" s="58"/>
      <c r="F55" s="58" t="s">
        <v>172</v>
      </c>
      <c r="J55" s="58" t="s">
        <v>172</v>
      </c>
      <c r="N55" s="59" t="s">
        <v>172</v>
      </c>
    </row>
    <row r="56" spans="1:23">
      <c r="A56" s="1"/>
    </row>
    <row r="57" spans="1:23">
      <c r="A57" s="1"/>
    </row>
    <row r="58" spans="1:23">
      <c r="A58" s="21"/>
    </row>
  </sheetData>
  <mergeCells count="14">
    <mergeCell ref="A22:A24"/>
    <mergeCell ref="B22:B24"/>
    <mergeCell ref="A15:A16"/>
    <mergeCell ref="B15:B16"/>
    <mergeCell ref="A17:A19"/>
    <mergeCell ref="B17:B19"/>
    <mergeCell ref="A3:G3"/>
    <mergeCell ref="A4:G4"/>
    <mergeCell ref="A20:A21"/>
    <mergeCell ref="B20:B21"/>
    <mergeCell ref="A5:R5"/>
    <mergeCell ref="A6:R6"/>
    <mergeCell ref="A7:R7"/>
    <mergeCell ref="A8:R8"/>
  </mergeCells>
  <hyperlinks>
    <hyperlink ref="B15" location="Par126" display="Par126"/>
    <hyperlink ref="B20" location="Par127" display="Par127"/>
    <hyperlink ref="B25" location="Par126" display="Par126"/>
  </hyperlinks>
  <pageMargins left="0.82677165354330717" right="0.23622047244094491" top="0" bottom="0" header="0.31496062992125984" footer="0.31496062992125984"/>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S52"/>
  <sheetViews>
    <sheetView topLeftCell="A22" workbookViewId="0">
      <selection activeCell="K22" sqref="K22"/>
    </sheetView>
  </sheetViews>
  <sheetFormatPr defaultRowHeight="15"/>
  <cols>
    <col min="2" max="2" width="33" customWidth="1"/>
    <col min="3" max="3" width="7.28515625" customWidth="1"/>
    <col min="4" max="4" width="7.42578125" customWidth="1"/>
    <col min="5" max="5" width="16.42578125" customWidth="1"/>
    <col min="6" max="6" width="8.28515625" customWidth="1"/>
    <col min="7" max="7" width="7.5703125" customWidth="1"/>
    <col min="8" max="8" width="6.85546875" customWidth="1"/>
    <col min="9" max="9" width="7.140625" customWidth="1"/>
    <col min="10" max="10" width="7.42578125" customWidth="1"/>
    <col min="11" max="11" width="16.85546875" customWidth="1"/>
    <col min="12" max="12" width="7.5703125" customWidth="1"/>
    <col min="13" max="13" width="7.140625" customWidth="1"/>
    <col min="14" max="14" width="7.42578125" customWidth="1"/>
    <col min="15" max="15" width="6.42578125" customWidth="1"/>
    <col min="16" max="16" width="6.5703125" customWidth="1"/>
    <col min="17" max="17" width="7.7109375" customWidth="1"/>
    <col min="18" max="18" width="7.140625" customWidth="1"/>
    <col min="19" max="19" width="8.140625" customWidth="1"/>
  </cols>
  <sheetData>
    <row r="1" spans="1:19">
      <c r="A1" s="63" t="s">
        <v>89</v>
      </c>
      <c r="B1" s="63"/>
      <c r="C1" s="63"/>
      <c r="D1" s="63"/>
      <c r="E1" s="63"/>
      <c r="F1" s="63"/>
      <c r="G1" s="63"/>
      <c r="H1" s="63"/>
      <c r="I1" s="63"/>
      <c r="J1" s="63"/>
      <c r="K1" s="63"/>
      <c r="L1" s="63"/>
      <c r="M1" s="63"/>
      <c r="N1" s="63"/>
      <c r="O1" s="63"/>
      <c r="P1" s="63"/>
      <c r="Q1" s="63"/>
      <c r="R1" s="63"/>
      <c r="S1" s="63"/>
    </row>
    <row r="2" spans="1:19">
      <c r="A2" s="63" t="s">
        <v>1</v>
      </c>
      <c r="B2" s="63"/>
      <c r="C2" s="63"/>
      <c r="D2" s="63"/>
      <c r="E2" s="63"/>
      <c r="F2" s="63"/>
      <c r="G2" s="63"/>
      <c r="H2" s="63"/>
      <c r="I2" s="63"/>
      <c r="J2" s="63"/>
      <c r="K2" s="63"/>
      <c r="L2" s="63"/>
      <c r="M2" s="63"/>
      <c r="N2" s="63"/>
      <c r="O2" s="63"/>
      <c r="P2" s="63"/>
      <c r="Q2" s="63"/>
      <c r="R2" s="63"/>
      <c r="S2" s="63"/>
    </row>
    <row r="3" spans="1:19">
      <c r="A3" s="63" t="s">
        <v>2</v>
      </c>
      <c r="B3" s="63"/>
      <c r="C3" s="63"/>
      <c r="D3" s="63"/>
      <c r="E3" s="63"/>
      <c r="F3" s="63"/>
      <c r="G3" s="63"/>
      <c r="H3" s="63"/>
      <c r="I3" s="63"/>
      <c r="J3" s="63"/>
      <c r="K3" s="63"/>
      <c r="L3" s="63"/>
      <c r="M3" s="63"/>
      <c r="N3" s="63"/>
      <c r="O3" s="63"/>
      <c r="P3" s="63"/>
      <c r="Q3" s="63"/>
      <c r="R3" s="63"/>
      <c r="S3" s="63"/>
    </row>
    <row r="4" spans="1:19">
      <c r="A4" s="63" t="s">
        <v>3</v>
      </c>
      <c r="B4" s="63"/>
      <c r="C4" s="63"/>
      <c r="D4" s="63"/>
      <c r="E4" s="63"/>
      <c r="F4" s="63"/>
      <c r="G4" s="63"/>
      <c r="H4" s="63"/>
      <c r="I4" s="63"/>
      <c r="J4" s="63"/>
      <c r="K4" s="63"/>
      <c r="L4" s="63"/>
      <c r="M4" s="63"/>
      <c r="N4" s="63"/>
      <c r="O4" s="63"/>
      <c r="P4" s="63"/>
      <c r="Q4" s="63"/>
      <c r="R4" s="63"/>
      <c r="S4" s="63"/>
    </row>
    <row r="5" spans="1:19">
      <c r="A5" s="1"/>
    </row>
    <row r="6" spans="1:19">
      <c r="A6" s="67" t="s">
        <v>90</v>
      </c>
      <c r="B6" s="67"/>
      <c r="C6" s="67"/>
      <c r="D6" s="67"/>
      <c r="E6" s="67"/>
      <c r="F6" s="67"/>
      <c r="G6" s="67"/>
      <c r="H6" s="67"/>
      <c r="I6" s="67"/>
      <c r="J6" s="67"/>
      <c r="K6" s="67"/>
      <c r="L6" s="67"/>
      <c r="M6" s="67"/>
      <c r="N6" s="67"/>
      <c r="O6" s="67"/>
      <c r="P6" s="67"/>
      <c r="Q6" s="67"/>
      <c r="R6" s="67"/>
      <c r="S6" s="67"/>
    </row>
    <row r="7" spans="1:19">
      <c r="A7" s="67" t="s">
        <v>91</v>
      </c>
      <c r="B7" s="67"/>
      <c r="C7" s="67"/>
      <c r="D7" s="67"/>
      <c r="E7" s="67"/>
      <c r="F7" s="67"/>
      <c r="G7" s="67"/>
      <c r="H7" s="67"/>
      <c r="I7" s="67"/>
      <c r="J7" s="67"/>
      <c r="K7" s="67"/>
      <c r="L7" s="67"/>
      <c r="M7" s="67"/>
      <c r="N7" s="67"/>
      <c r="O7" s="67"/>
      <c r="P7" s="67"/>
      <c r="Q7" s="67"/>
      <c r="R7" s="67"/>
      <c r="S7" s="67"/>
    </row>
    <row r="8" spans="1:19">
      <c r="A8" s="67" t="s">
        <v>92</v>
      </c>
      <c r="B8" s="67"/>
      <c r="C8" s="67"/>
      <c r="D8" s="67"/>
      <c r="E8" s="67"/>
      <c r="F8" s="67"/>
      <c r="G8" s="67"/>
      <c r="H8" s="67"/>
      <c r="I8" s="67"/>
      <c r="J8" s="67"/>
      <c r="K8" s="67"/>
      <c r="L8" s="67"/>
      <c r="M8" s="67"/>
      <c r="N8" s="67"/>
      <c r="O8" s="67"/>
      <c r="P8" s="67"/>
      <c r="Q8" s="67"/>
      <c r="R8" s="67"/>
      <c r="S8" s="67"/>
    </row>
    <row r="9" spans="1:19">
      <c r="A9" s="67" t="s">
        <v>7</v>
      </c>
      <c r="B9" s="67"/>
      <c r="C9" s="67"/>
      <c r="D9" s="67"/>
      <c r="E9" s="67"/>
      <c r="F9" s="67"/>
      <c r="G9" s="67"/>
      <c r="H9" s="67"/>
      <c r="I9" s="67"/>
      <c r="J9" s="67"/>
      <c r="K9" s="67"/>
      <c r="L9" s="67"/>
      <c r="M9" s="67"/>
      <c r="N9" s="67"/>
      <c r="O9" s="67"/>
      <c r="P9" s="67"/>
      <c r="Q9" s="67"/>
      <c r="R9" s="67"/>
      <c r="S9" s="67"/>
    </row>
    <row r="10" spans="1:19" ht="15.75" thickBot="1">
      <c r="A10" s="69" t="s">
        <v>93</v>
      </c>
      <c r="B10" s="69"/>
      <c r="C10" s="69"/>
      <c r="D10" s="69"/>
      <c r="E10" s="69"/>
      <c r="F10" s="69"/>
      <c r="G10" s="69"/>
      <c r="H10" s="69"/>
      <c r="I10" s="69"/>
      <c r="J10" s="69"/>
      <c r="K10" s="69"/>
      <c r="L10" s="69"/>
      <c r="M10" s="69"/>
      <c r="N10" s="69"/>
      <c r="O10" s="69"/>
      <c r="P10" s="69"/>
      <c r="Q10" s="69"/>
      <c r="R10" s="69"/>
      <c r="S10" s="69"/>
    </row>
    <row r="11" spans="1:19" ht="21" customHeight="1">
      <c r="A11" s="70" t="s">
        <v>94</v>
      </c>
      <c r="B11" s="73" t="s">
        <v>95</v>
      </c>
      <c r="C11" s="76" t="s">
        <v>174</v>
      </c>
      <c r="D11" s="76"/>
      <c r="E11" s="76"/>
      <c r="F11" s="76"/>
      <c r="G11" s="76"/>
      <c r="H11" s="76"/>
      <c r="I11" s="76" t="s">
        <v>175</v>
      </c>
      <c r="J11" s="76"/>
      <c r="K11" s="76"/>
      <c r="L11" s="76"/>
      <c r="M11" s="76"/>
      <c r="N11" s="76"/>
      <c r="O11" s="76" t="s">
        <v>11</v>
      </c>
      <c r="P11" s="76"/>
      <c r="Q11" s="76"/>
      <c r="R11" s="76"/>
      <c r="S11" s="78"/>
    </row>
    <row r="12" spans="1:19" ht="21" customHeight="1">
      <c r="A12" s="71"/>
      <c r="B12" s="74"/>
      <c r="C12" s="77"/>
      <c r="D12" s="77"/>
      <c r="E12" s="77"/>
      <c r="F12" s="77"/>
      <c r="G12" s="77"/>
      <c r="H12" s="77"/>
      <c r="I12" s="77"/>
      <c r="J12" s="77"/>
      <c r="K12" s="77"/>
      <c r="L12" s="77"/>
      <c r="M12" s="77"/>
      <c r="N12" s="77"/>
      <c r="O12" s="77"/>
      <c r="P12" s="77"/>
      <c r="Q12" s="77"/>
      <c r="R12" s="77"/>
      <c r="S12" s="79"/>
    </row>
    <row r="13" spans="1:19">
      <c r="A13" s="71"/>
      <c r="B13" s="74"/>
      <c r="C13" s="77"/>
      <c r="D13" s="77"/>
      <c r="E13" s="77"/>
      <c r="F13" s="77"/>
      <c r="G13" s="77"/>
      <c r="H13" s="77"/>
      <c r="I13" s="77"/>
      <c r="J13" s="77"/>
      <c r="K13" s="77"/>
      <c r="L13" s="77"/>
      <c r="M13" s="77"/>
      <c r="N13" s="77"/>
      <c r="O13" s="77"/>
      <c r="P13" s="77"/>
      <c r="Q13" s="77"/>
      <c r="R13" s="77"/>
      <c r="S13" s="79"/>
    </row>
    <row r="14" spans="1:19" ht="42.75" customHeight="1">
      <c r="A14" s="71"/>
      <c r="B14" s="74"/>
      <c r="C14" s="22" t="s">
        <v>96</v>
      </c>
      <c r="D14" s="22" t="s">
        <v>97</v>
      </c>
      <c r="E14" s="77" t="s">
        <v>98</v>
      </c>
      <c r="F14" s="23" t="s">
        <v>99</v>
      </c>
      <c r="G14" s="22" t="s">
        <v>100</v>
      </c>
      <c r="H14" s="22" t="s">
        <v>101</v>
      </c>
      <c r="I14" s="22" t="s">
        <v>96</v>
      </c>
      <c r="J14" s="22" t="s">
        <v>97</v>
      </c>
      <c r="K14" s="77" t="s">
        <v>98</v>
      </c>
      <c r="L14" s="22" t="s">
        <v>99</v>
      </c>
      <c r="M14" s="22" t="s">
        <v>100</v>
      </c>
      <c r="N14" s="22" t="s">
        <v>101</v>
      </c>
      <c r="O14" s="22" t="s">
        <v>96</v>
      </c>
      <c r="P14" s="22" t="s">
        <v>97</v>
      </c>
      <c r="Q14" s="22" t="s">
        <v>99</v>
      </c>
      <c r="R14" s="22" t="s">
        <v>100</v>
      </c>
      <c r="S14" s="24" t="s">
        <v>101</v>
      </c>
    </row>
    <row r="15" spans="1:19">
      <c r="A15" s="71"/>
      <c r="B15" s="74"/>
      <c r="C15" s="77" t="s">
        <v>67</v>
      </c>
      <c r="D15" s="77" t="s">
        <v>102</v>
      </c>
      <c r="E15" s="80"/>
      <c r="F15" s="23" t="s">
        <v>103</v>
      </c>
      <c r="G15" s="84" t="s">
        <v>104</v>
      </c>
      <c r="H15" s="77" t="s">
        <v>105</v>
      </c>
      <c r="I15" s="77" t="s">
        <v>67</v>
      </c>
      <c r="J15" s="77" t="s">
        <v>104</v>
      </c>
      <c r="K15" s="77"/>
      <c r="L15" s="23" t="s">
        <v>103</v>
      </c>
      <c r="M15" s="77" t="s">
        <v>104</v>
      </c>
      <c r="N15" s="77" t="s">
        <v>105</v>
      </c>
      <c r="O15" s="77" t="s">
        <v>67</v>
      </c>
      <c r="P15" s="77" t="s">
        <v>102</v>
      </c>
      <c r="Q15" s="23" t="s">
        <v>103</v>
      </c>
      <c r="R15" s="77" t="s">
        <v>104</v>
      </c>
      <c r="S15" s="79" t="s">
        <v>105</v>
      </c>
    </row>
    <row r="16" spans="1:19">
      <c r="A16" s="71"/>
      <c r="B16" s="74"/>
      <c r="C16" s="77"/>
      <c r="D16" s="77"/>
      <c r="E16" s="80"/>
      <c r="F16" s="25" t="s">
        <v>106</v>
      </c>
      <c r="G16" s="84"/>
      <c r="H16" s="77"/>
      <c r="I16" s="77"/>
      <c r="J16" s="77"/>
      <c r="K16" s="77"/>
      <c r="L16" s="25" t="s">
        <v>106</v>
      </c>
      <c r="M16" s="77"/>
      <c r="N16" s="77"/>
      <c r="O16" s="77"/>
      <c r="P16" s="77"/>
      <c r="Q16" s="25" t="s">
        <v>106</v>
      </c>
      <c r="R16" s="77"/>
      <c r="S16" s="79"/>
    </row>
    <row r="17" spans="1:19" ht="15.75" thickBot="1">
      <c r="A17" s="72"/>
      <c r="B17" s="75"/>
      <c r="C17" s="82"/>
      <c r="D17" s="82"/>
      <c r="E17" s="81"/>
      <c r="F17" s="26" t="s">
        <v>45</v>
      </c>
      <c r="G17" s="85"/>
      <c r="H17" s="82"/>
      <c r="I17" s="82"/>
      <c r="J17" s="82"/>
      <c r="K17" s="82"/>
      <c r="L17" s="26" t="s">
        <v>45</v>
      </c>
      <c r="M17" s="82"/>
      <c r="N17" s="82"/>
      <c r="O17" s="82"/>
      <c r="P17" s="82"/>
      <c r="Q17" s="26" t="s">
        <v>45</v>
      </c>
      <c r="R17" s="82"/>
      <c r="S17" s="83"/>
    </row>
    <row r="18" spans="1:19" ht="15.75" thickBot="1">
      <c r="A18" s="27">
        <v>1</v>
      </c>
      <c r="B18" s="28">
        <v>2</v>
      </c>
      <c r="C18" s="28">
        <v>3</v>
      </c>
      <c r="D18" s="28">
        <v>4</v>
      </c>
      <c r="E18" s="28">
        <v>5</v>
      </c>
      <c r="F18" s="26">
        <v>6</v>
      </c>
      <c r="G18" s="28">
        <v>7</v>
      </c>
      <c r="H18" s="28">
        <v>8</v>
      </c>
      <c r="I18" s="28">
        <v>9</v>
      </c>
      <c r="J18" s="28">
        <v>10</v>
      </c>
      <c r="K18" s="28">
        <v>11</v>
      </c>
      <c r="L18" s="28">
        <v>12</v>
      </c>
      <c r="M18" s="28">
        <v>13</v>
      </c>
      <c r="N18" s="28">
        <v>14</v>
      </c>
      <c r="O18" s="28">
        <v>15</v>
      </c>
      <c r="P18" s="28">
        <v>16</v>
      </c>
      <c r="Q18" s="28">
        <v>17</v>
      </c>
      <c r="R18" s="28">
        <v>18</v>
      </c>
      <c r="S18" s="29">
        <v>19</v>
      </c>
    </row>
    <row r="19" spans="1:19" ht="28.5">
      <c r="A19" s="9" t="s">
        <v>12</v>
      </c>
      <c r="B19" s="30" t="s">
        <v>107</v>
      </c>
      <c r="C19" s="31"/>
      <c r="D19" s="31"/>
      <c r="E19" s="31"/>
      <c r="F19" s="31"/>
      <c r="G19" s="31"/>
      <c r="H19" s="31"/>
      <c r="I19" s="31"/>
      <c r="J19" s="31"/>
      <c r="K19" s="31"/>
      <c r="L19" s="31"/>
      <c r="M19" s="31"/>
      <c r="N19" s="31"/>
      <c r="O19" s="31"/>
      <c r="P19" s="31"/>
      <c r="Q19" s="31"/>
      <c r="R19" s="31"/>
      <c r="S19" s="32"/>
    </row>
    <row r="20" spans="1:19" ht="60">
      <c r="A20" s="13" t="s">
        <v>108</v>
      </c>
      <c r="B20" s="14" t="s">
        <v>109</v>
      </c>
      <c r="C20" s="33"/>
      <c r="D20" s="33"/>
      <c r="E20" s="33"/>
      <c r="F20" s="33"/>
      <c r="G20" s="33"/>
      <c r="H20" s="33"/>
      <c r="I20" s="33"/>
      <c r="J20" s="33"/>
      <c r="K20" s="33"/>
      <c r="L20" s="33"/>
      <c r="M20" s="33"/>
      <c r="N20" s="33"/>
      <c r="O20" s="33"/>
      <c r="P20" s="33"/>
      <c r="Q20" s="33"/>
      <c r="R20" s="33"/>
      <c r="S20" s="34"/>
    </row>
    <row r="21" spans="1:19" ht="30">
      <c r="A21" s="13" t="s">
        <v>110</v>
      </c>
      <c r="B21" s="14" t="s">
        <v>111</v>
      </c>
      <c r="C21" s="35" t="s">
        <v>112</v>
      </c>
      <c r="D21" s="33"/>
      <c r="E21" s="33"/>
      <c r="F21" s="35">
        <v>2</v>
      </c>
      <c r="G21" s="33"/>
      <c r="H21" s="33"/>
      <c r="I21" s="35" t="s">
        <v>112</v>
      </c>
      <c r="J21" s="33"/>
      <c r="K21" s="33"/>
      <c r="L21" s="35">
        <v>2</v>
      </c>
      <c r="M21" s="33"/>
      <c r="N21" s="33"/>
      <c r="O21" s="33"/>
      <c r="P21" s="33"/>
      <c r="Q21" s="33"/>
      <c r="R21" s="33"/>
      <c r="S21" s="34"/>
    </row>
    <row r="22" spans="1:19" ht="30">
      <c r="A22" s="13" t="s">
        <v>113</v>
      </c>
      <c r="B22" s="14" t="s">
        <v>114</v>
      </c>
      <c r="C22" s="33"/>
      <c r="D22" s="33"/>
      <c r="E22" s="33"/>
      <c r="F22" s="33"/>
      <c r="G22" s="33"/>
      <c r="H22" s="33"/>
      <c r="I22" s="33"/>
      <c r="J22" s="33"/>
      <c r="K22" s="33"/>
      <c r="L22" s="33"/>
      <c r="M22" s="33"/>
      <c r="N22" s="33"/>
      <c r="O22" s="33"/>
      <c r="P22" s="33"/>
      <c r="Q22" s="33"/>
      <c r="R22" s="33"/>
      <c r="S22" s="34"/>
    </row>
    <row r="23" spans="1:19" ht="30">
      <c r="A23" s="13" t="s">
        <v>115</v>
      </c>
      <c r="B23" s="14" t="s">
        <v>116</v>
      </c>
      <c r="C23" s="35" t="s">
        <v>117</v>
      </c>
      <c r="D23" s="33"/>
      <c r="E23" s="33"/>
      <c r="F23" s="36">
        <v>1</v>
      </c>
      <c r="G23" s="33"/>
      <c r="H23" s="33"/>
      <c r="I23" s="35" t="s">
        <v>117</v>
      </c>
      <c r="J23" s="33"/>
      <c r="K23" s="33"/>
      <c r="L23" s="36">
        <v>1</v>
      </c>
      <c r="M23" s="33"/>
      <c r="N23" s="33"/>
      <c r="O23" s="33"/>
      <c r="P23" s="33"/>
      <c r="Q23" s="33"/>
      <c r="R23" s="33"/>
      <c r="S23" s="34"/>
    </row>
    <row r="24" spans="1:19" ht="21" customHeight="1">
      <c r="A24" s="13" t="s">
        <v>118</v>
      </c>
      <c r="B24" s="14" t="s">
        <v>119</v>
      </c>
      <c r="C24" s="33"/>
      <c r="D24" s="33"/>
      <c r="E24" s="33"/>
      <c r="F24" s="33"/>
      <c r="G24" s="33"/>
      <c r="H24" s="33"/>
      <c r="I24" s="33"/>
      <c r="J24" s="33"/>
      <c r="K24" s="33"/>
      <c r="L24" s="33"/>
      <c r="M24" s="33"/>
      <c r="N24" s="33"/>
      <c r="O24" s="33"/>
      <c r="P24" s="33"/>
      <c r="Q24" s="33"/>
      <c r="R24" s="33"/>
      <c r="S24" s="34"/>
    </row>
    <row r="25" spans="1:19">
      <c r="A25" s="13" t="s">
        <v>15</v>
      </c>
      <c r="B25" s="37" t="s">
        <v>120</v>
      </c>
      <c r="C25" s="33"/>
      <c r="D25" s="33"/>
      <c r="E25" s="33"/>
      <c r="F25" s="33"/>
      <c r="G25" s="33"/>
      <c r="H25" s="33"/>
      <c r="I25" s="33"/>
      <c r="J25" s="33"/>
      <c r="K25" s="33"/>
      <c r="L25" s="33"/>
      <c r="M25" s="33"/>
      <c r="N25" s="33"/>
      <c r="O25" s="33"/>
      <c r="P25" s="33"/>
      <c r="Q25" s="33"/>
      <c r="R25" s="33"/>
      <c r="S25" s="34"/>
    </row>
    <row r="26" spans="1:19" ht="30">
      <c r="A26" s="13" t="s">
        <v>121</v>
      </c>
      <c r="B26" s="14" t="s">
        <v>122</v>
      </c>
      <c r="C26" s="33"/>
      <c r="D26" s="33"/>
      <c r="E26" s="33"/>
      <c r="F26" s="33"/>
      <c r="G26" s="33"/>
      <c r="H26" s="33"/>
      <c r="I26" s="33"/>
      <c r="J26" s="33"/>
      <c r="K26" s="33"/>
      <c r="L26" s="33"/>
      <c r="M26" s="33"/>
      <c r="N26" s="33"/>
      <c r="O26" s="33"/>
      <c r="P26" s="33"/>
      <c r="Q26" s="33"/>
      <c r="R26" s="33"/>
      <c r="S26" s="34"/>
    </row>
    <row r="27" spans="1:19" ht="75">
      <c r="A27" s="13" t="s">
        <v>123</v>
      </c>
      <c r="B27" s="14" t="s">
        <v>124</v>
      </c>
      <c r="C27" s="33"/>
      <c r="D27" s="33"/>
      <c r="E27" s="33"/>
      <c r="F27" s="33"/>
      <c r="G27" s="33"/>
      <c r="H27" s="33"/>
      <c r="I27" s="33"/>
      <c r="J27" s="33"/>
      <c r="K27" s="33"/>
      <c r="L27" s="33"/>
      <c r="M27" s="33"/>
      <c r="N27" s="33"/>
      <c r="O27" s="33"/>
      <c r="P27" s="33"/>
      <c r="Q27" s="33"/>
      <c r="R27" s="33"/>
      <c r="S27" s="34"/>
    </row>
    <row r="28" spans="1:19" ht="30">
      <c r="A28" s="13" t="s">
        <v>125</v>
      </c>
      <c r="B28" s="14" t="s">
        <v>126</v>
      </c>
      <c r="C28" s="33"/>
      <c r="D28" s="33"/>
      <c r="E28" s="33"/>
      <c r="F28" s="33"/>
      <c r="G28" s="33"/>
      <c r="H28" s="33"/>
      <c r="I28" s="33"/>
      <c r="J28" s="33"/>
      <c r="K28" s="33"/>
      <c r="L28" s="33"/>
      <c r="M28" s="33"/>
      <c r="N28" s="33"/>
      <c r="O28" s="33"/>
      <c r="P28" s="33"/>
      <c r="Q28" s="33"/>
      <c r="R28" s="33"/>
      <c r="S28" s="34"/>
    </row>
    <row r="29" spans="1:19" ht="35.25" customHeight="1">
      <c r="A29" s="13" t="s">
        <v>127</v>
      </c>
      <c r="B29" s="14" t="s">
        <v>128</v>
      </c>
      <c r="C29" s="33"/>
      <c r="D29" s="33"/>
      <c r="E29" s="33"/>
      <c r="F29" s="33"/>
      <c r="G29" s="33"/>
      <c r="H29" s="33"/>
      <c r="I29" s="33"/>
      <c r="J29" s="33"/>
      <c r="K29" s="33"/>
      <c r="L29" s="33"/>
      <c r="M29" s="33"/>
      <c r="N29" s="33"/>
      <c r="O29" s="33"/>
      <c r="P29" s="33"/>
      <c r="Q29" s="33"/>
      <c r="R29" s="33"/>
      <c r="S29" s="34"/>
    </row>
    <row r="30" spans="1:19" ht="39" customHeight="1">
      <c r="A30" s="13" t="s">
        <v>129</v>
      </c>
      <c r="B30" s="14" t="s">
        <v>130</v>
      </c>
      <c r="C30" s="33"/>
      <c r="D30" s="33"/>
      <c r="E30" s="33"/>
      <c r="F30" s="33"/>
      <c r="G30" s="33"/>
      <c r="H30" s="33"/>
      <c r="I30" s="33"/>
      <c r="J30" s="33"/>
      <c r="K30" s="33"/>
      <c r="L30" s="33"/>
      <c r="M30" s="33"/>
      <c r="N30" s="33"/>
      <c r="O30" s="33"/>
      <c r="P30" s="33"/>
      <c r="Q30" s="33"/>
      <c r="R30" s="33"/>
      <c r="S30" s="34"/>
    </row>
    <row r="31" spans="1:19" ht="45">
      <c r="A31" s="13" t="s">
        <v>131</v>
      </c>
      <c r="B31" s="14" t="s">
        <v>132</v>
      </c>
      <c r="C31" s="33"/>
      <c r="D31" s="33"/>
      <c r="E31" s="33"/>
      <c r="F31" s="33"/>
      <c r="G31" s="33"/>
      <c r="H31" s="33"/>
      <c r="I31" s="33"/>
      <c r="J31" s="33"/>
      <c r="K31" s="33"/>
      <c r="L31" s="33"/>
      <c r="M31" s="33"/>
      <c r="N31" s="33"/>
      <c r="O31" s="33"/>
      <c r="P31" s="33"/>
      <c r="Q31" s="33"/>
      <c r="R31" s="33"/>
      <c r="S31" s="34"/>
    </row>
    <row r="32" spans="1:19" ht="30">
      <c r="A32" s="13" t="s">
        <v>133</v>
      </c>
      <c r="B32" s="14" t="s">
        <v>134</v>
      </c>
      <c r="C32" s="33"/>
      <c r="D32" s="33"/>
      <c r="E32" s="33"/>
      <c r="F32" s="33"/>
      <c r="G32" s="33"/>
      <c r="H32" s="33"/>
      <c r="I32" s="33"/>
      <c r="J32" s="33"/>
      <c r="K32" s="33"/>
      <c r="L32" s="33"/>
      <c r="M32" s="33"/>
      <c r="N32" s="33"/>
      <c r="O32" s="33"/>
      <c r="P32" s="33"/>
      <c r="Q32" s="33"/>
      <c r="R32" s="33"/>
      <c r="S32" s="34"/>
    </row>
    <row r="33" spans="1:19" ht="30">
      <c r="A33" s="13" t="s">
        <v>135</v>
      </c>
      <c r="B33" s="14" t="s">
        <v>136</v>
      </c>
      <c r="C33" s="33"/>
      <c r="D33" s="33"/>
      <c r="E33" s="33"/>
      <c r="F33" s="33"/>
      <c r="G33" s="33"/>
      <c r="H33" s="33"/>
      <c r="I33" s="33"/>
      <c r="J33" s="33"/>
      <c r="K33" s="33"/>
      <c r="L33" s="33"/>
      <c r="M33" s="33"/>
      <c r="N33" s="33"/>
      <c r="O33" s="33"/>
      <c r="P33" s="33"/>
      <c r="Q33" s="33"/>
      <c r="R33" s="33"/>
      <c r="S33" s="34"/>
    </row>
    <row r="34" spans="1:19" ht="33" customHeight="1">
      <c r="A34" s="13" t="s">
        <v>137</v>
      </c>
      <c r="B34" s="14" t="s">
        <v>138</v>
      </c>
      <c r="C34" s="33"/>
      <c r="D34" s="33"/>
      <c r="E34" s="33"/>
      <c r="F34" s="33"/>
      <c r="G34" s="33"/>
      <c r="H34" s="33"/>
      <c r="I34" s="33"/>
      <c r="J34" s="33"/>
      <c r="K34" s="33"/>
      <c r="L34" s="33"/>
      <c r="M34" s="33"/>
      <c r="N34" s="33"/>
      <c r="O34" s="33"/>
      <c r="P34" s="33"/>
      <c r="Q34" s="33"/>
      <c r="R34" s="33"/>
      <c r="S34" s="34"/>
    </row>
    <row r="35" spans="1:19" ht="36.75" customHeight="1">
      <c r="A35" s="13" t="s">
        <v>139</v>
      </c>
      <c r="B35" s="14" t="s">
        <v>140</v>
      </c>
      <c r="C35" s="33"/>
      <c r="D35" s="33"/>
      <c r="E35" s="33"/>
      <c r="F35" s="33"/>
      <c r="G35" s="33"/>
      <c r="H35" s="33"/>
      <c r="I35" s="33"/>
      <c r="J35" s="33"/>
      <c r="K35" s="33"/>
      <c r="L35" s="33"/>
      <c r="M35" s="33"/>
      <c r="N35" s="33"/>
      <c r="O35" s="33"/>
      <c r="P35" s="33"/>
      <c r="Q35" s="33"/>
      <c r="R35" s="33"/>
      <c r="S35" s="34"/>
    </row>
    <row r="36" spans="1:19">
      <c r="A36" s="13" t="s">
        <v>141</v>
      </c>
      <c r="B36" s="14" t="s">
        <v>142</v>
      </c>
      <c r="C36" s="33"/>
      <c r="D36" s="33"/>
      <c r="E36" s="33"/>
      <c r="F36" s="33"/>
      <c r="G36" s="33"/>
      <c r="H36" s="33"/>
      <c r="I36" s="33"/>
      <c r="J36" s="33"/>
      <c r="K36" s="33"/>
      <c r="L36" s="33"/>
      <c r="M36" s="33"/>
      <c r="N36" s="33"/>
      <c r="O36" s="33"/>
      <c r="P36" s="33"/>
      <c r="Q36" s="33"/>
      <c r="R36" s="33"/>
      <c r="S36" s="34"/>
    </row>
    <row r="37" spans="1:19" ht="71.25">
      <c r="A37" s="13" t="s">
        <v>18</v>
      </c>
      <c r="B37" s="37" t="s">
        <v>143</v>
      </c>
      <c r="C37" s="33"/>
      <c r="D37" s="33"/>
      <c r="E37" s="33"/>
      <c r="F37" s="33"/>
      <c r="G37" s="33"/>
      <c r="H37" s="33"/>
      <c r="I37" s="33"/>
      <c r="J37" s="33"/>
      <c r="K37" s="33"/>
      <c r="L37" s="33"/>
      <c r="M37" s="33"/>
      <c r="N37" s="33"/>
      <c r="O37" s="33"/>
      <c r="P37" s="33"/>
      <c r="Q37" s="33"/>
      <c r="R37" s="33"/>
      <c r="S37" s="34"/>
    </row>
    <row r="38" spans="1:19" ht="60">
      <c r="A38" s="13" t="s">
        <v>20</v>
      </c>
      <c r="B38" s="14" t="s">
        <v>144</v>
      </c>
      <c r="C38" s="35" t="s">
        <v>117</v>
      </c>
      <c r="D38" s="33"/>
      <c r="E38" s="33"/>
      <c r="F38" s="33"/>
      <c r="G38" s="33"/>
      <c r="H38" s="33"/>
      <c r="I38" s="35" t="s">
        <v>117</v>
      </c>
      <c r="J38" s="33"/>
      <c r="K38" s="33"/>
      <c r="L38" s="33"/>
      <c r="M38" s="33"/>
      <c r="N38" s="33"/>
      <c r="O38" s="33"/>
      <c r="P38" s="33"/>
      <c r="Q38" s="33"/>
      <c r="R38" s="33"/>
      <c r="S38" s="34"/>
    </row>
    <row r="39" spans="1:19" ht="60">
      <c r="A39" s="13" t="s">
        <v>26</v>
      </c>
      <c r="B39" s="14" t="s">
        <v>145</v>
      </c>
      <c r="C39" s="33"/>
      <c r="D39" s="33"/>
      <c r="E39" s="33"/>
      <c r="F39" s="33"/>
      <c r="G39" s="33"/>
      <c r="H39" s="33"/>
      <c r="I39" s="33"/>
      <c r="J39" s="33"/>
      <c r="K39" s="33"/>
      <c r="L39" s="33"/>
      <c r="M39" s="33"/>
      <c r="N39" s="33"/>
      <c r="O39" s="33"/>
      <c r="P39" s="33"/>
      <c r="Q39" s="33"/>
      <c r="R39" s="33"/>
      <c r="S39" s="34"/>
    </row>
    <row r="40" spans="1:19" ht="90">
      <c r="A40" s="13" t="s">
        <v>146</v>
      </c>
      <c r="B40" s="14" t="s">
        <v>147</v>
      </c>
      <c r="C40" s="33"/>
      <c r="D40" s="33"/>
      <c r="E40" s="33"/>
      <c r="F40" s="33"/>
      <c r="G40" s="33"/>
      <c r="H40" s="33"/>
      <c r="I40" s="33"/>
      <c r="J40" s="33"/>
      <c r="K40" s="33"/>
      <c r="L40" s="33"/>
      <c r="M40" s="33"/>
      <c r="N40" s="33"/>
      <c r="O40" s="33"/>
      <c r="P40" s="33"/>
      <c r="Q40" s="33"/>
      <c r="R40" s="33"/>
      <c r="S40" s="34"/>
    </row>
    <row r="41" spans="1:19" ht="60">
      <c r="A41" s="13" t="s">
        <v>148</v>
      </c>
      <c r="B41" s="14" t="s">
        <v>149</v>
      </c>
      <c r="C41" s="33"/>
      <c r="D41" s="33"/>
      <c r="E41" s="33"/>
      <c r="F41" s="33"/>
      <c r="G41" s="33"/>
      <c r="H41" s="33"/>
      <c r="I41" s="33"/>
      <c r="J41" s="33"/>
      <c r="K41" s="33"/>
      <c r="L41" s="33"/>
      <c r="M41" s="33"/>
      <c r="N41" s="33"/>
      <c r="O41" s="33"/>
      <c r="P41" s="33"/>
      <c r="Q41" s="33"/>
      <c r="R41" s="33"/>
      <c r="S41" s="34"/>
    </row>
    <row r="42" spans="1:19" ht="45">
      <c r="A42" s="13" t="s">
        <v>150</v>
      </c>
      <c r="B42" s="14" t="s">
        <v>151</v>
      </c>
      <c r="C42" s="33"/>
      <c r="D42" s="33"/>
      <c r="E42" s="33"/>
      <c r="F42" s="33"/>
      <c r="G42" s="33"/>
      <c r="H42" s="33"/>
      <c r="I42" s="33"/>
      <c r="J42" s="33"/>
      <c r="K42" s="33"/>
      <c r="L42" s="33"/>
      <c r="M42" s="33"/>
      <c r="N42" s="33"/>
      <c r="O42" s="33"/>
      <c r="P42" s="33"/>
      <c r="Q42" s="33"/>
      <c r="R42" s="33"/>
      <c r="S42" s="34"/>
    </row>
    <row r="43" spans="1:19" ht="90">
      <c r="A43" s="13" t="s">
        <v>152</v>
      </c>
      <c r="B43" s="14" t="s">
        <v>153</v>
      </c>
      <c r="C43" s="33"/>
      <c r="D43" s="33"/>
      <c r="E43" s="33"/>
      <c r="F43" s="33"/>
      <c r="G43" s="33"/>
      <c r="H43" s="33"/>
      <c r="I43" s="33"/>
      <c r="J43" s="33"/>
      <c r="K43" s="33"/>
      <c r="L43" s="33"/>
      <c r="M43" s="33"/>
      <c r="N43" s="33"/>
      <c r="O43" s="33"/>
      <c r="P43" s="33"/>
      <c r="Q43" s="33"/>
      <c r="R43" s="33"/>
      <c r="S43" s="34"/>
    </row>
    <row r="44" spans="1:19" ht="45">
      <c r="A44" s="13" t="s">
        <v>154</v>
      </c>
      <c r="B44" s="14" t="s">
        <v>155</v>
      </c>
      <c r="C44" s="35" t="s">
        <v>117</v>
      </c>
      <c r="D44" s="33"/>
      <c r="E44" s="33"/>
      <c r="F44" s="35">
        <v>10</v>
      </c>
      <c r="G44" s="35">
        <v>10</v>
      </c>
      <c r="H44" s="33"/>
      <c r="I44" s="35" t="s">
        <v>117</v>
      </c>
      <c r="J44" s="33"/>
      <c r="K44" s="33"/>
      <c r="L44" s="35">
        <v>10</v>
      </c>
      <c r="M44" s="35">
        <v>10</v>
      </c>
      <c r="N44" s="33"/>
      <c r="O44" s="33"/>
      <c r="P44" s="33"/>
      <c r="Q44" s="33"/>
      <c r="R44" s="33"/>
      <c r="S44" s="34"/>
    </row>
    <row r="45" spans="1:19">
      <c r="A45" s="13" t="s">
        <v>156</v>
      </c>
      <c r="B45" s="14" t="s">
        <v>119</v>
      </c>
      <c r="C45" s="33"/>
      <c r="D45" s="33"/>
      <c r="E45" s="33"/>
      <c r="F45" s="33"/>
      <c r="G45" s="33"/>
      <c r="H45" s="33"/>
      <c r="I45" s="33"/>
      <c r="J45" s="33"/>
      <c r="K45" s="33"/>
      <c r="L45" s="33"/>
      <c r="M45" s="33"/>
      <c r="N45" s="33"/>
      <c r="O45" s="33"/>
      <c r="P45" s="33"/>
      <c r="Q45" s="33"/>
      <c r="R45" s="33"/>
      <c r="S45" s="34"/>
    </row>
    <row r="46" spans="1:19" ht="28.5">
      <c r="A46" s="13" t="s">
        <v>29</v>
      </c>
      <c r="B46" s="37" t="s">
        <v>157</v>
      </c>
      <c r="C46" s="33"/>
      <c r="D46" s="33"/>
      <c r="E46" s="33"/>
      <c r="F46" s="33"/>
      <c r="G46" s="33"/>
      <c r="H46" s="33"/>
      <c r="I46" s="33"/>
      <c r="J46" s="33"/>
      <c r="K46" s="33"/>
      <c r="L46" s="33"/>
      <c r="M46" s="33"/>
      <c r="N46" s="33"/>
      <c r="O46" s="33"/>
      <c r="P46" s="33"/>
      <c r="Q46" s="33"/>
      <c r="R46" s="33"/>
      <c r="S46" s="34"/>
    </row>
    <row r="47" spans="1:19" ht="57">
      <c r="A47" s="13" t="s">
        <v>53</v>
      </c>
      <c r="B47" s="37" t="s">
        <v>158</v>
      </c>
      <c r="C47" s="33"/>
      <c r="D47" s="33"/>
      <c r="E47" s="33"/>
      <c r="F47" s="33"/>
      <c r="G47" s="33"/>
      <c r="H47" s="33"/>
      <c r="I47" s="33"/>
      <c r="J47" s="33"/>
      <c r="K47" s="33"/>
      <c r="L47" s="33"/>
      <c r="M47" s="33"/>
      <c r="N47" s="33"/>
      <c r="O47" s="33"/>
      <c r="P47" s="33"/>
      <c r="Q47" s="33"/>
      <c r="R47" s="33"/>
      <c r="S47" s="34"/>
    </row>
    <row r="48" spans="1:19" ht="75">
      <c r="A48" s="13" t="s">
        <v>56</v>
      </c>
      <c r="B48" s="14" t="s">
        <v>159</v>
      </c>
      <c r="C48" s="33"/>
      <c r="D48" s="33"/>
      <c r="E48" s="33"/>
      <c r="F48" s="33"/>
      <c r="G48" s="33"/>
      <c r="H48" s="33"/>
      <c r="I48" s="33"/>
      <c r="J48" s="33"/>
      <c r="K48" s="33"/>
      <c r="L48" s="33"/>
      <c r="M48" s="33"/>
      <c r="N48" s="33"/>
      <c r="O48" s="33"/>
      <c r="P48" s="33"/>
      <c r="Q48" s="33"/>
      <c r="R48" s="33"/>
      <c r="S48" s="34"/>
    </row>
    <row r="49" spans="1:19" ht="15.75" thickBot="1">
      <c r="A49" s="17" t="s">
        <v>59</v>
      </c>
      <c r="B49" s="18" t="s">
        <v>119</v>
      </c>
      <c r="C49" s="38"/>
      <c r="D49" s="38"/>
      <c r="E49" s="38"/>
      <c r="F49" s="38"/>
      <c r="G49" s="38"/>
      <c r="H49" s="38"/>
      <c r="I49" s="38"/>
      <c r="J49" s="38"/>
      <c r="K49" s="38"/>
      <c r="L49" s="38"/>
      <c r="M49" s="38"/>
      <c r="N49" s="38"/>
      <c r="O49" s="38"/>
      <c r="P49" s="38"/>
      <c r="Q49" s="38"/>
      <c r="R49" s="38"/>
      <c r="S49" s="39"/>
    </row>
    <row r="50" spans="1:19">
      <c r="A50" s="40"/>
    </row>
    <row r="51" spans="1:19">
      <c r="A51" s="21"/>
      <c r="B51" s="21"/>
    </row>
    <row r="52" spans="1:19">
      <c r="B52" s="59" t="s">
        <v>171</v>
      </c>
      <c r="D52" s="59" t="s">
        <v>173</v>
      </c>
      <c r="F52" s="58"/>
      <c r="H52" s="59" t="s">
        <v>172</v>
      </c>
    </row>
  </sheetData>
  <mergeCells count="28">
    <mergeCell ref="R15:R17"/>
    <mergeCell ref="J15:J17"/>
    <mergeCell ref="M15:M17"/>
    <mergeCell ref="N15:N17"/>
    <mergeCell ref="O15:O17"/>
    <mergeCell ref="P15:P17"/>
    <mergeCell ref="A8:S8"/>
    <mergeCell ref="A9:S9"/>
    <mergeCell ref="A10:S10"/>
    <mergeCell ref="A11:A17"/>
    <mergeCell ref="B11:B17"/>
    <mergeCell ref="C11:H13"/>
    <mergeCell ref="I11:N13"/>
    <mergeCell ref="O11:S13"/>
    <mergeCell ref="E14:E17"/>
    <mergeCell ref="K14:K17"/>
    <mergeCell ref="S15:S17"/>
    <mergeCell ref="C15:C17"/>
    <mergeCell ref="D15:D17"/>
    <mergeCell ref="G15:G17"/>
    <mergeCell ref="H15:H17"/>
    <mergeCell ref="I15:I17"/>
    <mergeCell ref="A7:S7"/>
    <mergeCell ref="A1:S1"/>
    <mergeCell ref="A2:S2"/>
    <mergeCell ref="A3:S3"/>
    <mergeCell ref="A4:S4"/>
    <mergeCell ref="A6:S6"/>
  </mergeCells>
  <pageMargins left="0.70866141732283472" right="0.70866141732283472" top="0.74803149606299213" bottom="0.74803149606299213" header="0.31496062992125984" footer="0.31496062992125984"/>
  <pageSetup paperSize="9" scale="70"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O25"/>
  <sheetViews>
    <sheetView tabSelected="1" workbookViewId="0">
      <selection activeCell="N10" sqref="N10"/>
    </sheetView>
  </sheetViews>
  <sheetFormatPr defaultRowHeight="15"/>
  <cols>
    <col min="2" max="2" width="43.85546875" customWidth="1"/>
    <col min="3" max="3" width="13.5703125" customWidth="1"/>
    <col min="4" max="4" width="9.28515625" hidden="1" customWidth="1"/>
    <col min="5" max="5" width="10.5703125" hidden="1" customWidth="1"/>
    <col min="6" max="6" width="13.5703125" hidden="1" customWidth="1"/>
    <col min="7" max="7" width="10" hidden="1" customWidth="1"/>
    <col min="8" max="8" width="11.140625" hidden="1" customWidth="1"/>
    <col min="9" max="9" width="11.5703125" hidden="1" customWidth="1"/>
    <col min="10" max="11" width="0" hidden="1" customWidth="1"/>
    <col min="12" max="12" width="11" hidden="1" customWidth="1"/>
    <col min="14" max="14" width="10.5703125" bestFit="1" customWidth="1"/>
    <col min="15" max="15" width="10.42578125" customWidth="1"/>
  </cols>
  <sheetData>
    <row r="1" spans="1:15">
      <c r="A1" s="1"/>
      <c r="B1" s="1"/>
      <c r="C1" s="1"/>
      <c r="D1" s="1"/>
      <c r="E1" s="1"/>
      <c r="F1" s="1"/>
      <c r="O1" s="61" t="s">
        <v>160</v>
      </c>
    </row>
    <row r="2" spans="1:15">
      <c r="A2" s="1"/>
      <c r="B2" s="1"/>
      <c r="C2" s="1"/>
      <c r="D2" s="1"/>
      <c r="E2" s="1"/>
      <c r="F2" s="1"/>
      <c r="O2" s="61" t="s">
        <v>1</v>
      </c>
    </row>
    <row r="3" spans="1:15">
      <c r="A3" s="1"/>
      <c r="B3" s="1"/>
      <c r="C3" s="1"/>
      <c r="D3" s="1"/>
      <c r="E3" s="1"/>
      <c r="F3" s="1"/>
      <c r="O3" s="61" t="s">
        <v>2</v>
      </c>
    </row>
    <row r="4" spans="1:15">
      <c r="A4" s="1"/>
      <c r="B4" s="1"/>
      <c r="C4" s="1"/>
      <c r="D4" s="1"/>
      <c r="E4" s="1"/>
      <c r="F4" s="1"/>
      <c r="O4" s="61" t="s">
        <v>3</v>
      </c>
    </row>
    <row r="5" spans="1:15" ht="67.5" customHeight="1">
      <c r="A5" s="87" t="s">
        <v>161</v>
      </c>
      <c r="B5" s="87"/>
      <c r="C5" s="87"/>
      <c r="D5" s="87"/>
      <c r="E5" s="87"/>
      <c r="F5" s="87"/>
      <c r="G5" s="87"/>
      <c r="H5" s="87"/>
      <c r="I5" s="87"/>
      <c r="J5" s="87"/>
      <c r="K5" s="87"/>
      <c r="L5" s="87"/>
      <c r="M5" s="87"/>
      <c r="N5" s="87"/>
      <c r="O5" s="87"/>
    </row>
    <row r="6" spans="1:15" ht="15" customHeight="1">
      <c r="A6" s="87" t="s">
        <v>7</v>
      </c>
      <c r="B6" s="87"/>
      <c r="C6" s="87"/>
      <c r="D6" s="87"/>
      <c r="E6" s="87"/>
      <c r="F6" s="87"/>
      <c r="G6" s="87"/>
      <c r="H6" s="87"/>
      <c r="I6" s="87"/>
      <c r="J6" s="87"/>
      <c r="K6" s="87"/>
      <c r="L6" s="87"/>
      <c r="M6" s="87"/>
      <c r="N6" s="87"/>
      <c r="O6" s="87"/>
    </row>
    <row r="7" spans="1:15" ht="15.75" thickBot="1">
      <c r="A7" s="41"/>
      <c r="B7" s="42"/>
      <c r="C7" s="42"/>
      <c r="D7" s="42"/>
      <c r="E7" s="42"/>
      <c r="F7" s="42"/>
    </row>
    <row r="8" spans="1:15" ht="36.75" thickBot="1">
      <c r="A8" s="6" t="s">
        <v>8</v>
      </c>
      <c r="B8" s="7" t="s">
        <v>9</v>
      </c>
      <c r="C8" s="43" t="s">
        <v>10</v>
      </c>
      <c r="D8" s="43" t="s">
        <v>183</v>
      </c>
      <c r="E8" s="43" t="s">
        <v>184</v>
      </c>
      <c r="F8" s="44" t="s">
        <v>11</v>
      </c>
      <c r="G8" s="43" t="s">
        <v>185</v>
      </c>
      <c r="H8" s="43" t="s">
        <v>186</v>
      </c>
      <c r="I8" s="44" t="s">
        <v>11</v>
      </c>
      <c r="J8" s="43" t="s">
        <v>194</v>
      </c>
      <c r="K8" s="43" t="s">
        <v>195</v>
      </c>
      <c r="L8" s="44" t="s">
        <v>11</v>
      </c>
      <c r="M8" s="43" t="s">
        <v>199</v>
      </c>
      <c r="N8" s="43" t="s">
        <v>200</v>
      </c>
      <c r="O8" s="44" t="s">
        <v>11</v>
      </c>
    </row>
    <row r="9" spans="1:15" ht="15.75" thickBot="1">
      <c r="A9" s="6">
        <v>1</v>
      </c>
      <c r="B9" s="7">
        <v>2</v>
      </c>
      <c r="C9" s="7">
        <v>3</v>
      </c>
      <c r="D9" s="7">
        <v>4</v>
      </c>
      <c r="E9" s="7">
        <v>5</v>
      </c>
      <c r="F9" s="8">
        <v>6</v>
      </c>
      <c r="G9" s="7">
        <v>4</v>
      </c>
      <c r="H9" s="7">
        <v>5</v>
      </c>
      <c r="I9" s="8">
        <v>6</v>
      </c>
      <c r="J9" s="7">
        <v>4</v>
      </c>
      <c r="K9" s="7">
        <v>5</v>
      </c>
      <c r="L9" s="8">
        <v>6</v>
      </c>
      <c r="M9" s="7">
        <v>4</v>
      </c>
      <c r="N9" s="7">
        <v>5</v>
      </c>
      <c r="O9" s="8">
        <v>6</v>
      </c>
    </row>
    <row r="10" spans="1:15" ht="168.75" customHeight="1">
      <c r="A10" s="9" t="s">
        <v>12</v>
      </c>
      <c r="B10" s="10" t="s">
        <v>162</v>
      </c>
      <c r="C10" s="11" t="s">
        <v>22</v>
      </c>
      <c r="D10" s="60">
        <f>'[6]Приложение 3'!$F$9</f>
        <v>9.9899091826397817E-3</v>
      </c>
      <c r="E10" s="45">
        <v>0</v>
      </c>
      <c r="F10" s="46"/>
      <c r="G10" s="60">
        <f>'[6]Приложение 3'!$F$9</f>
        <v>9.9899091826397817E-3</v>
      </c>
      <c r="H10" s="45">
        <v>0</v>
      </c>
      <c r="I10" s="46"/>
      <c r="J10" s="60">
        <f>'[6]Приложение 3'!$F$9</f>
        <v>9.9899091826397817E-3</v>
      </c>
      <c r="K10" s="45">
        <v>0</v>
      </c>
      <c r="L10" s="46"/>
      <c r="M10" s="60">
        <f>'[6]Приложение 3'!$F$9</f>
        <v>9.9899091826397817E-3</v>
      </c>
      <c r="N10" s="45">
        <f>('приложение 4'!T16-'приложение 4'!V16)/'приложение 4'!T16*100</f>
        <v>20.681999253694773</v>
      </c>
      <c r="O10" s="46"/>
    </row>
    <row r="11" spans="1:15" ht="44.25" customHeight="1">
      <c r="A11" s="13" t="s">
        <v>15</v>
      </c>
      <c r="B11" s="14" t="s">
        <v>163</v>
      </c>
      <c r="C11" s="15" t="s">
        <v>22</v>
      </c>
      <c r="D11" s="50">
        <f>'[6]Приложение 3'!$F$10</f>
        <v>1.9840925071113864E-2</v>
      </c>
      <c r="E11" s="47">
        <v>0</v>
      </c>
      <c r="F11" s="48"/>
      <c r="G11" s="50">
        <f>'[6]Приложение 3'!$F$10</f>
        <v>1.9840925071113864E-2</v>
      </c>
      <c r="H11" s="47">
        <v>0</v>
      </c>
      <c r="I11" s="48"/>
      <c r="J11" s="50">
        <f>'[6]Приложение 3'!$F$10</f>
        <v>1.9840925071113864E-2</v>
      </c>
      <c r="K11" s="47">
        <v>0</v>
      </c>
      <c r="L11" s="48"/>
      <c r="M11" s="50">
        <f>'[6]Приложение 3'!$F$10</f>
        <v>1.9840925071113864E-2</v>
      </c>
      <c r="N11" s="47">
        <f>('приложение 4'!T19-'приложение 4'!V19)/'приложение 4'!T19*100</f>
        <v>18.064276978926628</v>
      </c>
      <c r="O11" s="48"/>
    </row>
    <row r="12" spans="1:15" ht="60" customHeight="1">
      <c r="A12" s="13" t="s">
        <v>18</v>
      </c>
      <c r="B12" s="14" t="s">
        <v>63</v>
      </c>
      <c r="C12" s="49"/>
      <c r="D12" s="47">
        <v>100</v>
      </c>
      <c r="E12" s="47">
        <v>100</v>
      </c>
      <c r="F12" s="48"/>
      <c r="G12" s="47">
        <v>100</v>
      </c>
      <c r="H12" s="47">
        <v>100</v>
      </c>
      <c r="I12" s="48"/>
      <c r="J12" s="47">
        <v>100</v>
      </c>
      <c r="K12" s="47">
        <v>100</v>
      </c>
      <c r="L12" s="48"/>
      <c r="M12" s="47">
        <v>100</v>
      </c>
      <c r="N12" s="47">
        <v>100</v>
      </c>
      <c r="O12" s="48"/>
    </row>
    <row r="13" spans="1:15">
      <c r="A13" s="13" t="s">
        <v>20</v>
      </c>
      <c r="B13" s="14" t="s">
        <v>164</v>
      </c>
      <c r="C13" s="15" t="s">
        <v>22</v>
      </c>
      <c r="D13" s="50">
        <v>100</v>
      </c>
      <c r="E13" s="47">
        <v>100</v>
      </c>
      <c r="F13" s="48"/>
      <c r="G13" s="50">
        <v>100</v>
      </c>
      <c r="H13" s="47">
        <v>100</v>
      </c>
      <c r="I13" s="48"/>
      <c r="J13" s="50">
        <v>100</v>
      </c>
      <c r="K13" s="47">
        <v>100</v>
      </c>
      <c r="L13" s="48"/>
      <c r="M13" s="50">
        <v>100</v>
      </c>
      <c r="N13" s="47">
        <v>100</v>
      </c>
      <c r="O13" s="48"/>
    </row>
    <row r="14" spans="1:15">
      <c r="A14" s="13" t="s">
        <v>26</v>
      </c>
      <c r="B14" s="14" t="s">
        <v>41</v>
      </c>
      <c r="C14" s="15" t="s">
        <v>22</v>
      </c>
      <c r="D14" s="50">
        <v>0</v>
      </c>
      <c r="E14" s="47">
        <v>0</v>
      </c>
      <c r="F14" s="48"/>
      <c r="G14" s="50">
        <v>0</v>
      </c>
      <c r="H14" s="47">
        <v>0</v>
      </c>
      <c r="I14" s="48"/>
      <c r="J14" s="50">
        <v>0</v>
      </c>
      <c r="K14" s="47">
        <v>0</v>
      </c>
      <c r="L14" s="48"/>
      <c r="M14" s="50">
        <v>0</v>
      </c>
      <c r="N14" s="47">
        <v>0</v>
      </c>
      <c r="O14" s="48"/>
    </row>
    <row r="15" spans="1:15">
      <c r="A15" s="13" t="s">
        <v>146</v>
      </c>
      <c r="B15" s="14" t="s">
        <v>80</v>
      </c>
      <c r="C15" s="15" t="s">
        <v>22</v>
      </c>
      <c r="D15" s="51">
        <v>0</v>
      </c>
      <c r="E15" s="47">
        <v>0</v>
      </c>
      <c r="F15" s="48"/>
      <c r="G15" s="51">
        <v>0</v>
      </c>
      <c r="H15" s="47">
        <v>0</v>
      </c>
      <c r="I15" s="48"/>
      <c r="J15" s="51">
        <v>0</v>
      </c>
      <c r="K15" s="47">
        <v>0</v>
      </c>
      <c r="L15" s="48"/>
      <c r="M15" s="51">
        <v>0</v>
      </c>
      <c r="N15" s="47">
        <v>0</v>
      </c>
      <c r="O15" s="48"/>
    </row>
    <row r="16" spans="1:15">
      <c r="A16" s="13" t="s">
        <v>148</v>
      </c>
      <c r="B16" s="14" t="s">
        <v>165</v>
      </c>
      <c r="C16" s="15" t="s">
        <v>22</v>
      </c>
      <c r="D16" s="51">
        <v>0</v>
      </c>
      <c r="E16" s="47">
        <v>0</v>
      </c>
      <c r="F16" s="48"/>
      <c r="G16" s="51">
        <v>0</v>
      </c>
      <c r="H16" s="47">
        <v>0</v>
      </c>
      <c r="I16" s="48"/>
      <c r="J16" s="51">
        <v>0</v>
      </c>
      <c r="K16" s="47">
        <v>0</v>
      </c>
      <c r="L16" s="48"/>
      <c r="M16" s="51">
        <v>0</v>
      </c>
      <c r="N16" s="47">
        <v>0</v>
      </c>
      <c r="O16" s="48"/>
    </row>
    <row r="17" spans="1:15" ht="63" customHeight="1">
      <c r="A17" s="13" t="s">
        <v>29</v>
      </c>
      <c r="B17" s="14" t="s">
        <v>166</v>
      </c>
      <c r="C17" s="15" t="s">
        <v>22</v>
      </c>
      <c r="D17" s="52">
        <v>0</v>
      </c>
      <c r="E17" s="47">
        <v>0</v>
      </c>
      <c r="F17" s="48"/>
      <c r="G17" s="52">
        <v>0</v>
      </c>
      <c r="H17" s="47">
        <v>0</v>
      </c>
      <c r="I17" s="48"/>
      <c r="J17" s="52">
        <v>0</v>
      </c>
      <c r="K17" s="47">
        <v>0</v>
      </c>
      <c r="L17" s="48"/>
      <c r="M17" s="52">
        <v>0</v>
      </c>
      <c r="N17" s="47">
        <v>0</v>
      </c>
      <c r="O17" s="48"/>
    </row>
    <row r="18" spans="1:15" ht="63">
      <c r="A18" s="13" t="s">
        <v>53</v>
      </c>
      <c r="B18" s="14" t="s">
        <v>167</v>
      </c>
      <c r="C18" s="15" t="s">
        <v>22</v>
      </c>
      <c r="D18" s="53">
        <v>0</v>
      </c>
      <c r="E18" s="47">
        <v>0</v>
      </c>
      <c r="F18" s="48"/>
      <c r="G18" s="53">
        <v>0</v>
      </c>
      <c r="H18" s="47">
        <v>0</v>
      </c>
      <c r="I18" s="48"/>
      <c r="J18" s="53">
        <v>0</v>
      </c>
      <c r="K18" s="47">
        <v>0</v>
      </c>
      <c r="L18" s="48"/>
      <c r="M18" s="53">
        <v>0</v>
      </c>
      <c r="N18" s="47">
        <v>0</v>
      </c>
      <c r="O18" s="48"/>
    </row>
    <row r="19" spans="1:15" ht="81.75" customHeight="1" thickBot="1">
      <c r="A19" s="17" t="s">
        <v>62</v>
      </c>
      <c r="B19" s="18" t="s">
        <v>168</v>
      </c>
      <c r="C19" s="19" t="s">
        <v>22</v>
      </c>
      <c r="D19" s="54">
        <v>0</v>
      </c>
      <c r="E19" s="55">
        <v>0</v>
      </c>
      <c r="F19" s="56"/>
      <c r="G19" s="54">
        <v>0</v>
      </c>
      <c r="H19" s="55">
        <v>0</v>
      </c>
      <c r="I19" s="56"/>
      <c r="J19" s="54">
        <v>0</v>
      </c>
      <c r="K19" s="55">
        <v>0</v>
      </c>
      <c r="L19" s="56"/>
      <c r="M19" s="54">
        <v>0</v>
      </c>
      <c r="N19" s="55">
        <v>0</v>
      </c>
      <c r="O19" s="56"/>
    </row>
    <row r="20" spans="1:15">
      <c r="B20" s="57"/>
    </row>
    <row r="21" spans="1:15">
      <c r="A21" s="57"/>
    </row>
    <row r="22" spans="1:15">
      <c r="A22" s="86" t="s">
        <v>169</v>
      </c>
      <c r="B22" s="86"/>
      <c r="C22" s="86"/>
      <c r="D22" s="86"/>
      <c r="E22" s="86"/>
      <c r="F22" s="86"/>
    </row>
    <row r="23" spans="1:15" ht="27" customHeight="1">
      <c r="A23" s="88" t="s">
        <v>170</v>
      </c>
      <c r="B23" s="88"/>
      <c r="C23" s="88"/>
      <c r="D23" s="88"/>
      <c r="E23" s="88"/>
      <c r="F23" s="88"/>
      <c r="G23" s="88"/>
      <c r="H23" s="88"/>
      <c r="I23" s="88"/>
      <c r="J23" s="88"/>
      <c r="K23" s="88"/>
      <c r="L23" s="88"/>
    </row>
    <row r="25" spans="1:15" ht="30">
      <c r="A25" s="1"/>
      <c r="B25" s="58" t="s">
        <v>171</v>
      </c>
      <c r="C25" s="59" t="s">
        <v>173</v>
      </c>
      <c r="E25" s="58"/>
      <c r="F25" s="58" t="s">
        <v>172</v>
      </c>
      <c r="I25" t="s">
        <v>172</v>
      </c>
      <c r="M25" s="62" t="s">
        <v>172</v>
      </c>
    </row>
  </sheetData>
  <mergeCells count="4">
    <mergeCell ref="A22:F22"/>
    <mergeCell ref="A23:L23"/>
    <mergeCell ref="A5:O5"/>
    <mergeCell ref="A6:O6"/>
  </mergeCells>
  <pageMargins left="0.70866141732283472" right="0.70866141732283472" top="0.74803149606299213" bottom="0.74803149606299213" header="0.31496062992125984" footer="0.31496062992125984"/>
  <pageSetup paperSize="9" scale="8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приложение 4</vt:lpstr>
      <vt:lpstr>приложение 5</vt:lpstr>
      <vt:lpstr>приложение 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2016-01-25T03:37:10Z</dcterms:modified>
</cp:coreProperties>
</file>